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AC38EE9E-0D54-4E0A-8597-E08F69B94D9D}" xr6:coauthVersionLast="45" xr6:coauthVersionMax="47" xr10:uidLastSave="{00000000-0000-0000-0000-000000000000}"/>
  <bookViews>
    <workbookView xWindow="-120" yWindow="-120" windowWidth="29040" windowHeight="15840" tabRatio="774" xr2:uid="{00000000-000D-0000-FFFF-FFFF00000000}"/>
  </bookViews>
  <sheets>
    <sheet name="PLAN DE ACCION" sheetId="7" r:id="rId1"/>
    <sheet name="IN-PEI-SAD-002" sheetId="20" r:id="rId2"/>
    <sheet name="IN-PEI-SAD-001" sheetId="19" r:id="rId3"/>
    <sheet name="Hoja1" sheetId="12" state="hidden" r:id="rId4"/>
  </sheets>
  <externalReferences>
    <externalReference r:id="rId5"/>
    <externalReference r:id="rId6"/>
  </externalReferences>
  <definedNames>
    <definedName name="_100.000_aportes_realizados_en_la_plataforma__Bogotá_Abierta" localSheetId="2">#REF!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2">#REF!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2">#REF!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2">#REF!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2">#REF!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2">#REF!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2">#REF!</definedName>
    <definedName name="_20_de_puntos_de_participación_IDPAC_en_las_localidades." localSheetId="1">#REF!</definedName>
    <definedName name="_20_de_puntos_de_participación_IDPAC_en_las_localidades.">#REF!</definedName>
    <definedName name="_Llevar_a_un_100__la_implementación_de_las_leyes_1712_de_2014_y_1474_de_2011" localSheetId="2">#REF!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2">#REF!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2">#REF!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2">'IN-PEI-SAD-001'!$A$1:$X$61</definedName>
    <definedName name="_xlnm.Print_Area" localSheetId="1">'IN-PEI-SAD-002'!$A$1:$X$61</definedName>
    <definedName name="Atender_20_puntos_de_Participación_IDPAC" localSheetId="2">#REF!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2">#REF!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2">#REF!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2">#REF!</definedName>
    <definedName name="Formar_10.000_ciudadanos_en_los_procesos_de_participación." localSheetId="1">#REF!</definedName>
    <definedName name="Formar_10.000_ciudadanos_en_los_procesos_de_participación.">#REF!</definedName>
    <definedName name="Formar_10.000_ciudadanos_en_participación" localSheetId="2">#REF!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2">#REF!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2">#REF!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2">#REF!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2">#REF!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2">#REF!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2">#REF!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2">#REF!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2">#REF!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2">#REF!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2">#REF!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2">#REF!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2">#REF!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2">#REF!</definedName>
    <definedName name="Mejorar_las_herramientas_administrativas_del_IDPAC" localSheetId="1">#REF!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2">#REF!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2">#REF!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2">#REF!</definedName>
    <definedName name="RI1_Fortalecer_la_capacidad_operativa_del_IDPAC" localSheetId="1">#REF!</definedName>
    <definedName name="RI1_Fortalecer_la_capacidad_operativa_del_IDPAC">#REF!</definedName>
    <definedName name="Sostener_en_un_100__el_Sistema_Integrado_de_Gestión___SIG" localSheetId="2">#REF!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2">#REF!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2">#REF!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0" l="1"/>
  <c r="C34" i="20"/>
  <c r="D33" i="20"/>
  <c r="C33" i="20"/>
  <c r="D32" i="20"/>
  <c r="C32" i="20"/>
  <c r="D31" i="20"/>
  <c r="C31" i="20"/>
  <c r="D34" i="19"/>
  <c r="C34" i="19"/>
  <c r="D33" i="19"/>
  <c r="C33" i="19"/>
  <c r="D32" i="19"/>
  <c r="C32" i="19"/>
  <c r="D31" i="19"/>
  <c r="C31" i="19"/>
  <c r="R121" i="7" l="1"/>
  <c r="AQ117" i="7"/>
  <c r="O50" i="7" l="1"/>
  <c r="O46" i="7"/>
  <c r="N34" i="7"/>
  <c r="N38" i="7"/>
  <c r="N26" i="7"/>
  <c r="J101" i="7" l="1"/>
  <c r="J97" i="7"/>
  <c r="J93" i="7"/>
  <c r="J89" i="7"/>
  <c r="J85" i="7"/>
  <c r="J81" i="7"/>
  <c r="J77" i="7"/>
  <c r="J73" i="7"/>
  <c r="J69" i="7"/>
  <c r="AJ93" i="7" l="1"/>
  <c r="AJ85" i="7"/>
  <c r="AP88" i="7"/>
  <c r="AP87" i="7"/>
  <c r="AP86" i="7"/>
  <c r="AP85" i="7"/>
  <c r="AP84" i="7"/>
  <c r="AP83" i="7"/>
  <c r="AP82" i="7"/>
  <c r="AP81" i="7"/>
  <c r="AJ81" i="7"/>
  <c r="K81" i="7"/>
  <c r="AP80" i="7"/>
  <c r="AP79" i="7"/>
  <c r="AP78" i="7"/>
  <c r="AP77" i="7"/>
  <c r="AQ77" i="7" s="1"/>
  <c r="AJ77" i="7"/>
  <c r="K77" i="7"/>
  <c r="AP76" i="7"/>
  <c r="AP75" i="7"/>
  <c r="AP74" i="7"/>
  <c r="AP73" i="7"/>
  <c r="AJ73" i="7"/>
  <c r="K73" i="7"/>
  <c r="AP100" i="7"/>
  <c r="AP99" i="7"/>
  <c r="AP98" i="7"/>
  <c r="AP97" i="7"/>
  <c r="AJ97" i="7"/>
  <c r="K97" i="7"/>
  <c r="AP96" i="7"/>
  <c r="AP95" i="7"/>
  <c r="AP94" i="7"/>
  <c r="AP93" i="7"/>
  <c r="AP92" i="7"/>
  <c r="AP91" i="7"/>
  <c r="AP90" i="7"/>
  <c r="AP89" i="7"/>
  <c r="AJ89" i="7"/>
  <c r="K89" i="7"/>
  <c r="AQ97" i="7" l="1"/>
  <c r="AQ85" i="7"/>
  <c r="K93" i="7"/>
  <c r="AQ93" i="7"/>
  <c r="K85" i="7"/>
  <c r="AQ89" i="7"/>
  <c r="AQ73" i="7"/>
  <c r="AQ81" i="7"/>
  <c r="AP116" i="7" l="1"/>
  <c r="AP115" i="7"/>
  <c r="AP114" i="7"/>
  <c r="AP113" i="7"/>
  <c r="AJ113" i="7"/>
  <c r="K113" i="7"/>
  <c r="AP112" i="7"/>
  <c r="AP111" i="7"/>
  <c r="AP110" i="7"/>
  <c r="AP109" i="7"/>
  <c r="AJ109" i="7"/>
  <c r="K109" i="7"/>
  <c r="AP108" i="7"/>
  <c r="AP107" i="7"/>
  <c r="AP106" i="7"/>
  <c r="AP105" i="7"/>
  <c r="AJ105" i="7"/>
  <c r="K105" i="7"/>
  <c r="AP104" i="7"/>
  <c r="AP103" i="7"/>
  <c r="AP102" i="7"/>
  <c r="AP101" i="7"/>
  <c r="AJ101" i="7"/>
  <c r="K101" i="7"/>
  <c r="AP72" i="7"/>
  <c r="AP71" i="7"/>
  <c r="AP70" i="7"/>
  <c r="AP69" i="7"/>
  <c r="AJ69" i="7"/>
  <c r="K69" i="7"/>
  <c r="AR45" i="7"/>
  <c r="AR44" i="7"/>
  <c r="AR43" i="7"/>
  <c r="AR42" i="7"/>
  <c r="AN42" i="7"/>
  <c r="O42" i="7"/>
  <c r="AR41" i="7"/>
  <c r="AR40" i="7"/>
  <c r="AR39" i="7"/>
  <c r="AR38" i="7"/>
  <c r="AN38" i="7"/>
  <c r="O38" i="7"/>
  <c r="AR37" i="7"/>
  <c r="AR36" i="7"/>
  <c r="AR35" i="7"/>
  <c r="AR34" i="7"/>
  <c r="AN34" i="7"/>
  <c r="O34" i="7"/>
  <c r="AR33" i="7"/>
  <c r="AR32" i="7"/>
  <c r="AR31" i="7"/>
  <c r="AR30" i="7"/>
  <c r="AN30" i="7"/>
  <c r="O30" i="7"/>
  <c r="AR49" i="7"/>
  <c r="AR48" i="7"/>
  <c r="AR47" i="7"/>
  <c r="AR57" i="7"/>
  <c r="AR56" i="7"/>
  <c r="AR55" i="7"/>
  <c r="AR54" i="7"/>
  <c r="AN54" i="7"/>
  <c r="O54" i="7"/>
  <c r="AR53" i="7"/>
  <c r="AR52" i="7"/>
  <c r="AR51" i="7"/>
  <c r="AR50" i="7"/>
  <c r="AN50" i="7"/>
  <c r="AR29" i="7"/>
  <c r="AR28" i="7"/>
  <c r="AR27" i="7"/>
  <c r="AR26" i="7"/>
  <c r="AQ69" i="7" l="1"/>
  <c r="AQ113" i="7"/>
  <c r="AQ105" i="7"/>
  <c r="AQ101" i="7"/>
  <c r="AQ109" i="7"/>
  <c r="AS30" i="7"/>
  <c r="AS38" i="7"/>
  <c r="AS50" i="7"/>
  <c r="AS54" i="7"/>
  <c r="AS26" i="7"/>
  <c r="AS34" i="7"/>
  <c r="AS42" i="7"/>
  <c r="O26" i="7" l="1"/>
  <c r="AN26" i="7"/>
  <c r="AR46" i="7"/>
  <c r="AS46" i="7" s="1"/>
  <c r="AS58" i="7" s="1"/>
  <c r="AN46" i="7"/>
</calcChain>
</file>

<file path=xl/sharedStrings.xml><?xml version="1.0" encoding="utf-8"?>
<sst xmlns="http://schemas.openxmlformats.org/spreadsheetml/2006/main" count="1181" uniqueCount="696">
  <si>
    <t>PLANEACIÓN</t>
  </si>
  <si>
    <t>CÓDIGO</t>
  </si>
  <si>
    <t>E-PLA-FT-003</t>
  </si>
  <si>
    <t>VERSIÓN</t>
  </si>
  <si>
    <t>FORMULACIÓN Y SEGUIMIENTO DEL PLAN DE ACCIÓN</t>
  </si>
  <si>
    <t>PÁGINA</t>
  </si>
  <si>
    <t>VIGENTE DESDE</t>
  </si>
  <si>
    <t xml:space="preserve">Fecha: </t>
  </si>
  <si>
    <t>Vigencia del plan:</t>
  </si>
  <si>
    <t>Tipo de reporte:</t>
  </si>
  <si>
    <t xml:space="preserve">Subdirección / Oficina: </t>
  </si>
  <si>
    <t>Oficina asesora de planeación</t>
  </si>
  <si>
    <t>Proceso:</t>
  </si>
  <si>
    <t>Recursos:</t>
  </si>
  <si>
    <t>ACCIONES ESTRATÉGICAS - PLAN DE ACCIÓN</t>
  </si>
  <si>
    <t>FORMULACIÓN</t>
  </si>
  <si>
    <t xml:space="preserve">SEGUIMIENTO </t>
  </si>
  <si>
    <t>Objetivo Estratégico</t>
  </si>
  <si>
    <t>Estrategia</t>
  </si>
  <si>
    <t>Actividades</t>
  </si>
  <si>
    <t>Fecha Inicio</t>
  </si>
  <si>
    <t>Fecha Final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</si>
  <si>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</si>
  <si>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</si>
  <si>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</si>
  <si>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</si>
  <si>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</si>
  <si>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</si>
  <si>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</si>
  <si>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</si>
  <si>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</si>
  <si>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</si>
  <si>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</si>
  <si>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</si>
  <si>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</si>
  <si>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</si>
  <si>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Soportes Avances (Actas de  Asistencia, Informes, Estudios, Informes de Convenios, etc.)</t>
  </si>
  <si>
    <t>% Avance por trimestre</t>
  </si>
  <si>
    <t>% Avance Ejecución Anual</t>
  </si>
  <si>
    <t>Desg</t>
  </si>
  <si>
    <t>Suma</t>
  </si>
  <si>
    <t>Prog</t>
  </si>
  <si>
    <t>Ejec</t>
  </si>
  <si>
    <t>Segundo Trimestre</t>
  </si>
  <si>
    <t>Tercer Trimestre</t>
  </si>
  <si>
    <t>Cuarto Trimestre</t>
  </si>
  <si>
    <t>Primer Trimestre</t>
  </si>
  <si>
    <t>** El resultado debe propender por obtener una ejecución del 100% en este componente</t>
  </si>
  <si>
    <t>OTRAS ACCIONES DEL PROCESO - PLAN OPERATIVO</t>
  </si>
  <si>
    <t>Tema/Categoría</t>
  </si>
  <si>
    <t>SEGUIMIENTO</t>
  </si>
  <si>
    <t>Total porcentaje ejecutado</t>
  </si>
  <si>
    <t>N°</t>
  </si>
  <si>
    <t>Fecha</t>
  </si>
  <si>
    <t>Observaciones y/o los cambios</t>
  </si>
  <si>
    <t>Fecha en que comienza a aplicar dicho cambio</t>
  </si>
  <si>
    <t>APROBADO  POR</t>
  </si>
  <si>
    <t xml:space="preserve">líder de proceso </t>
  </si>
  <si>
    <t>Responsable de área/dependencia</t>
  </si>
  <si>
    <t xml:space="preserve">Nombre y Cargo: </t>
  </si>
  <si>
    <t xml:space="preserve">
ELABORADO POR 
</t>
  </si>
  <si>
    <t>Iniciativa estratégica</t>
  </si>
  <si>
    <t>Plan institucional Decreto 612 al que pertenece la actividad</t>
  </si>
  <si>
    <t>Área/grupo/ equipo de trabajo responsable</t>
  </si>
  <si>
    <t>Descripción de actividades desarrolladas</t>
  </si>
  <si>
    <t>Modificaciones o ajustes al plan de acción:</t>
  </si>
  <si>
    <t>Justificación</t>
  </si>
  <si>
    <t>Iniciativa estratégica y actividad que impacta</t>
  </si>
  <si>
    <t>Gestor de planeación</t>
  </si>
  <si>
    <t>Fecha de aprobación:</t>
  </si>
  <si>
    <t>Fecha de revisión :</t>
  </si>
  <si>
    <t>1 DE 1</t>
  </si>
  <si>
    <t>PROGRAMACIÓN MENSUAL</t>
  </si>
  <si>
    <t>PLAN ESTRATEGICO INSTITUCIONAL</t>
  </si>
  <si>
    <t>PLAN DE ACCION INSTITUCIONAL</t>
  </si>
  <si>
    <t>Limitantes</t>
  </si>
  <si>
    <t>1. FIN DE LA POBREZA</t>
  </si>
  <si>
    <t>OBJETIVOS</t>
  </si>
  <si>
    <t>METAS DEL OBJETIVO</t>
  </si>
  <si>
    <t>1.1 - Erradicar la extrema pobreza</t>
  </si>
  <si>
    <t>1.2 - Reducir la pobreza en, al menos, un 50%</t>
  </si>
  <si>
    <t>1.3 - Implementar sistemas de protección social</t>
  </si>
  <si>
    <t>1.4 - Igualdad de derechos a la propiedad, servicios y recursos económicos</t>
  </si>
  <si>
    <t>1.5 - Fomentar la resiliencia a desastres ambientales, económicos y sociales</t>
  </si>
  <si>
    <t>1.A - Movilizar recursos para implementar políticas tendientes a erradicar la pobreza</t>
  </si>
  <si>
    <t>1.B - Desarrollar marcos normativos focalizados a población en situación de pobreza y sensibles al género</t>
  </si>
  <si>
    <t>2. HAMBRE CERO</t>
  </si>
  <si>
    <t>2.1 - Acceso Universal a Alimentos Seguros y Nutricionales</t>
  </si>
  <si>
    <t>2.2 - Terminar con todas las formas de desnutrición</t>
  </si>
  <si>
    <t>2.3 - Duplicar la productividad y los ingresos de pequeños productores de alimentos</t>
  </si>
  <si>
    <t>2.4 - Producción sostenible de alimentos y prácticas agrícolas resilientes</t>
  </si>
  <si>
    <t>2.5 - Asegurar la diversidad genética en la producción de alimentos</t>
  </si>
  <si>
    <t>2.A - Invertir en infraestructura rural, investigación agrícola, tecnología y bancos de genes</t>
  </si>
  <si>
    <t>2.B - Prevenir restricciones al comercio agrícola, distorsiones del mercado y subsidios a la exportación</t>
  </si>
  <si>
    <t>2.C - Asegurar mercados de productos alimenticios estables y acceso oportuno a la información</t>
  </si>
  <si>
    <t>3. SALUD Y BIENESTAR</t>
  </si>
  <si>
    <t>3.1 - Reducir la mortalidad materna</t>
  </si>
  <si>
    <t>3.2 - Acabar con las muertes prevenibles de menores de 5 años de edad</t>
  </si>
  <si>
    <t>3.3 - Lucha contra las enfermedades transmisibles</t>
  </si>
  <si>
    <t>3.4 - Reducir la mortalidad por enfermedades no transmisibles</t>
  </si>
  <si>
    <t>3.5 - Prevenir y tratar el abuso de sustancias</t>
  </si>
  <si>
    <t>3.6 - Reducir lesiones y muertes en carreteras</t>
  </si>
  <si>
    <t>3.7 - Acceso universal a atención reproductiva, planificación y educación</t>
  </si>
  <si>
    <t>3.8 - Alcanzar la cobertura universal de salud</t>
  </si>
  <si>
    <t>3.9 - Reducir las enfermedades y muertes causadas por productos químicos peligrosos y contaminación</t>
  </si>
  <si>
    <t>3.A - Implementar el Convenio Marco de la OMS para el Control del Tabaco</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</si>
  <si>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</si>
  <si>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</si>
  <si>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</si>
  <si>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4. EDUCACIÓN DE CALIDAD</t>
  </si>
  <si>
    <t>4.1 - Educación Básica y Media Gratuita</t>
  </si>
  <si>
    <t>4.2 - Igual acceso a educación preescolar de calidad</t>
  </si>
  <si>
    <t>4.3 - Igualdad de acceso a educación técnica, vocacional y superior</t>
  </si>
  <si>
    <t>4.4 - Aumentar el número de personas con habilidades relevantes para el éxito financiero</t>
  </si>
  <si>
    <t>4.5 - No Discriminación en la Educación</t>
  </si>
  <si>
    <t>4.6 - Alfabetización y aptitudes aritméticas Universales</t>
  </si>
  <si>
    <t>4.7 - Educación para la Ciudadanía Global</t>
  </si>
  <si>
    <t>4.A - Construir y mejorar escuelas inclusivas y seguras</t>
  </si>
  <si>
    <t>4.B - Ampliar becas de educación superior para los países en desarrollo</t>
  </si>
  <si>
    <t>4.C - Aumentar la oferta de profesores cualificados en los países en desarrollo</t>
  </si>
  <si>
    <t>5. IGUALDAD DE GÉNERO</t>
  </si>
  <si>
    <t>5.1 - Poner fin a la discriminación contra las mujeres y las niñas</t>
  </si>
  <si>
    <t>5.2 - Poner fin a toda la violencia contra las mujeres y su explotación</t>
  </si>
  <si>
    <t>5.3 - Eliminar los matrimonios forzados y la mutilación genital</t>
  </si>
  <si>
    <t>5.4 - Valorar el cuidado no remunerado y promover las responsabilidades domésticas compartidas</t>
  </si>
  <si>
    <t>5.5 - Igualdad de Oportunidades y Participación en posiciones de Liderazgo</t>
  </si>
  <si>
    <t>5.6 - Acceso Universal a los Derechos y Salud Reproductiva</t>
  </si>
  <si>
    <t>5.A - Igualdad de acceso a recursos económicos, posesión de propiedades y servicios</t>
  </si>
  <si>
    <t>5.B - Promover el empoderamiento de las mujeres a través de la tecnología</t>
  </si>
  <si>
    <t>5.C - Adoptar políticas y hacer cumplir la legislación que promueve la igualdad de género</t>
  </si>
  <si>
    <t>6. AGUA LIMPIA Y SANEAMIENTO</t>
  </si>
  <si>
    <t>6.1 - Agua potable segura y asequible</t>
  </si>
  <si>
    <t>6.2 - Erradicar la Defecación al aire libre y Proporcionar Acceso a Saneamiento e Higiene</t>
  </si>
  <si>
    <t>6.3 - Mejorar la calidad del agua, el tratamiento de aguas residuales y la reutilización segura</t>
  </si>
  <si>
    <t>6.4 - Aumentar la eficiencia en el uso del agua y asegurar los suministros de agua dulce</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</si>
  <si>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</si>
  <si>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</si>
  <si>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</si>
  <si>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</si>
  <si>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 ENERGÍA ASEQUIBLE Y NO CONTAMINANTE</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</si>
  <si>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</si>
  <si>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</si>
  <si>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</si>
  <si>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</si>
  <si>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</si>
  <si>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 TRABAJO DECENTE Y CRECIMIENTO ECONÓMICO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</si>
  <si>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</si>
  <si>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</si>
  <si>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</si>
  <si>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</si>
  <si>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</si>
  <si>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</si>
  <si>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</si>
  <si>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</si>
  <si>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</si>
  <si>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</si>
  <si>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</si>
  <si>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</si>
  <si>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 INDUSTRIA, INNOVACIÓN E INFRAESTRUCTURA</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</si>
  <si>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</si>
  <si>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</si>
  <si>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</si>
  <si>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</si>
  <si>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</si>
  <si>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</si>
  <si>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</si>
  <si>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</si>
  <si>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 REDUCCIÓN DE LAS DESIGUALDADES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</si>
  <si>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</si>
  <si>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</si>
  <si>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</si>
  <si>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</si>
  <si>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</si>
  <si>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</si>
  <si>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</si>
  <si>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10.A - Trato especial y diferenciado para los países en desarrollo</t>
  </si>
  <si>
    <t>10.B - Asistencia para el desarrollo e inversión en los países menos desarrollados</t>
  </si>
  <si>
    <t>10.C - Reducir los costos de transacción de las remesas de migrantes</t>
  </si>
  <si>
    <t>11. CIUDADES Y COMUNIDADES SOSTENIBLES</t>
  </si>
  <si>
    <t>11.1 - Vivienda segura y asequible</t>
  </si>
  <si>
    <t>11.2 - Sistemas de transporte asequibles y sostenibles</t>
  </si>
  <si>
    <t>11.3 - Urbanización inclusiva y sostenible</t>
  </si>
  <si>
    <t>11.4 - Proteger el patrimonio cultural y natural del mundo</t>
  </si>
  <si>
    <t>11.5 - Reducir los efectos adversos de los desastres naturales</t>
  </si>
  <si>
    <t>11.6 - Minimizar el impacto ambiental de las ciudades</t>
  </si>
  <si>
    <t>11.7 - Construir espacios públicos verdes, seguros e inclusivos</t>
  </si>
  <si>
    <t>11.A - Fortalecer la planeación del desarrollo nacional y regional</t>
  </si>
  <si>
    <t>11.B - Implementar Políticas para la Inclusión, la Eficiencia de los Recursos y la Reducción del Riesgo de Desastres</t>
  </si>
  <si>
    <t>11.C - Apoyo a los países menos desarrollados en la construcción sostenible y resiliente</t>
  </si>
  <si>
    <t>12. PRODUCCIÓN Y CONSUMO RESPONSABLES</t>
  </si>
  <si>
    <t>12.1 - Implementar el Marco de Consumo y Producción Sostenibles de 10 años</t>
  </si>
  <si>
    <t>12.2 - Gestión sostenible y uso de los recursos naturales</t>
  </si>
  <si>
    <t>12.3 - Reducir a la mitad los residuos mundiales de alimentos per cápita</t>
  </si>
  <si>
    <t>12.4 - Gestión responsable de productosy residuos químicos</t>
  </si>
  <si>
    <t>12.5 - Reducir sustancialmente la generación de residuos</t>
  </si>
  <si>
    <t>12.6 - Fomentar prácticas sostenibles en las empresas</t>
  </si>
  <si>
    <t>12.7 - Prácticas sostenibles de contratación pública</t>
  </si>
  <si>
    <t>12.8 - Promover la comprensión universal de los estilos de vida sostenibles</t>
  </si>
  <si>
    <t>12.A - Fortalecer la capacidad científica y tecnológica de los países en desarrollo</t>
  </si>
  <si>
    <t>12.B - Desarrollar e implementar herramientas para monitorear el turismo sostenible</t>
  </si>
  <si>
    <t>12.C - Eliminar las distorsiones del mercado que fomentan el consumo excesivo</t>
  </si>
  <si>
    <t>13. ACCIÓN POR EL CLIMA</t>
  </si>
  <si>
    <t>13.1 - Fortalecer la resiliencia y la capacidad de adaptación a los desastres relacionados con el clima</t>
  </si>
  <si>
    <t>13.2 - Integrar medidas de cambio climático</t>
  </si>
  <si>
    <t>13.3 - Construir conocimiento y capacidad para enfrentar los desafíos del cambio climático</t>
  </si>
  <si>
    <t>13.A - Implementar la Convención Marco de las Naciones Unidas sobre el Cambio Climático</t>
  </si>
  <si>
    <t>13.B - Promover mecanismos para aumentar la capacidad de planeación y gestión</t>
  </si>
  <si>
    <t>14. VIDA SUBMARINA</t>
  </si>
  <si>
    <t>14.1 - Reducir la contaminación marina</t>
  </si>
  <si>
    <t>14.2 - Proteger y Restaurar los Ecosistemas</t>
  </si>
  <si>
    <t>14.3 - Reducir la acidificación del océano</t>
  </si>
  <si>
    <t>14.4 - Pesca sostenible</t>
  </si>
  <si>
    <t>14.5 - Conservar las áreas costeras y marinas</t>
  </si>
  <si>
    <t>14.6 - Eliminar los subsidios que contribuyen a la sobrepesca</t>
  </si>
  <si>
    <t>14.7 - Fomentar el uso sostenible de los recursos marinos</t>
  </si>
  <si>
    <t>14.A - Aumentar el conocimiento científico, la investigación y la tecnología para la salud de los océanos</t>
  </si>
  <si>
    <t>14.B - Apoyar a los pescadores artesanales</t>
  </si>
  <si>
    <t>14.C - Implementar y hacer cumplir el Derecho Internacional del Mar</t>
  </si>
  <si>
    <t>15. VIDA DE ECOSISTEMAS TERRESTRES</t>
  </si>
  <si>
    <t>15.1 - Conservar y Restaurar los Ecosistemas Terrestres y de Agua Dulce</t>
  </si>
  <si>
    <t>15.2 - Administrar de manera sostenible todos los bosques</t>
  </si>
  <si>
    <t>15.3 - Detener la desertificación y restaurar la tierra degradada</t>
  </si>
  <si>
    <t>15.4 - Garantizar la conservación de los ecosistemas de montaña</t>
  </si>
  <si>
    <t>15.5 - Proteger la biodiversidad y los hábitats naturales</t>
  </si>
  <si>
    <t>15.6 - Promover una participación equitativa en los beneficios y el acceso a los recursos genéticos</t>
  </si>
  <si>
    <t>15.7 - Eliminar la caza furtiva y el tráfico de especies protegidas</t>
  </si>
  <si>
    <t>15.8 - Evitar las Especies Exóticas Invasoras en los Ecosistemas Terrestres y de Agua Dulce</t>
  </si>
  <si>
    <t>15.9 - Integrar el Ecosistema y la Biodiversidad en la Planeación Gubernamental</t>
  </si>
  <si>
    <t>15.A - Aumentar los Recursos Financieros para Conservar y Utilizar Sosteniblemente el Ecosistema y la Biodiversidad</t>
  </si>
  <si>
    <t>15.B - Financiar e Incentivar la Gestión Forestal Sostenible</t>
  </si>
  <si>
    <t>15.C - Combatir la caza furtiva y el tráfico</t>
  </si>
  <si>
    <t>16. PAZ, JUSTICIA E INSTITUCIONES SÓLIDAS</t>
  </si>
  <si>
    <t>16.1 - Reducir la violencia en todo el mundo</t>
  </si>
  <si>
    <t>16.2 - Proteger a los niños contra el abuso, la explotación, el tráfico y la violencia</t>
  </si>
  <si>
    <t>16.3 - Promover el Estado de Derecho y el Acceso a la Justicia para Todos</t>
  </si>
  <si>
    <t>16.4 - Combatir el crimen organizado y los flujos ilícitos financieros y de armas</t>
  </si>
  <si>
    <t>16.5 - Reducir la corrupción y el soborno</t>
  </si>
  <si>
    <t>16.6 - Instituciones eficaces, responsables y transparentes</t>
  </si>
  <si>
    <t>16.7 - Toma de Decisiones Responsiva, Inclusiva y Representativa</t>
  </si>
  <si>
    <t>16.8 - Participación plena de los países en desarrollo en la gobernanza mundial</t>
  </si>
  <si>
    <t>16.9 - Identidad legal universal y registro de nacimientos</t>
  </si>
  <si>
    <t>16.10 - Garantizar el acceso público a la información y proteger las libertades fundamentales</t>
  </si>
  <si>
    <t>16.A - Instituciones fuertes para prevenir la violencia, el terrorismo y el crimen</t>
  </si>
  <si>
    <t>16.B - Promover y hacer cumplir leyes no discriminatorias</t>
  </si>
  <si>
    <t>17. ALIANZAS PARA LOGRAR LOS OBJETIVOS</t>
  </si>
  <si>
    <t>17.1 - Mejorar la Capacidad Doméstica para Recaudación de Ingresos</t>
  </si>
  <si>
    <t>17.2 - Implementar todos los compromisos de ayuda al desarrollo</t>
  </si>
  <si>
    <t>17.3 - Movilizar recursos financieros para los países en desarrollo</t>
  </si>
  <si>
    <t>17.4 - Apoyar a los países en desarrollo en la sostenibilidad de la deuda</t>
  </si>
  <si>
    <t>17.5 - Implementar regímenes de promoción de inversiones</t>
  </si>
  <si>
    <t>17.6 - Aumentar la cooperación y el acceso a la ciencia, la tecnología y la innovación</t>
  </si>
  <si>
    <t>17.7 - Promover tecnologías sostenibles para los países en desarrollo</t>
  </si>
  <si>
    <t>17.8 - Operacionalizar el Banco de Tecnología, Desarrollar la Capacidad Científica y Mejorar la Tecnología de Información y Comunicación</t>
  </si>
  <si>
    <t>17.9 - Fortalecer las capacidades en los países en desarrollo</t>
  </si>
  <si>
    <t>17.10 - Promover un sistema de comercio universal en el marco de la OMC</t>
  </si>
  <si>
    <t>17.11 - Aumentar las exportaciones de los países en desarrollo</t>
  </si>
  <si>
    <t>17.12 - Proporcionar acceso a los mercados para los países menos adelantados</t>
  </si>
  <si>
    <t>17.13 - Mejorar la estabilidad macroeconómica mundial</t>
  </si>
  <si>
    <t>17.14 - Mejorar la coherencia de las políticas para el desarrollo sostenible</t>
  </si>
  <si>
    <t>17.15 - Respetar la capacidad de cada país para lograr metas de desarrollo sostenible y erradicación de la pobreza</t>
  </si>
  <si>
    <t>17.16 - Fortalecer la Alianza Global para el Desarrollo Sostenible</t>
  </si>
  <si>
    <t>17.17 - Fomentar alianzas eficaces</t>
  </si>
  <si>
    <t>17.18 - Mejorar la disponibilidad de datos confiables</t>
  </si>
  <si>
    <t>17.19 - Desarrollar Mediciones del Avance</t>
  </si>
  <si>
    <t xml:space="preserve">1. Formulación </t>
  </si>
  <si>
    <t>2.Modificación a la formulación</t>
  </si>
  <si>
    <t>3. Seguimiento al plan de acción</t>
  </si>
  <si>
    <t>Oficina de control interno</t>
  </si>
  <si>
    <t>Oficina asesora de planeación - MIPG</t>
  </si>
  <si>
    <t>Oficina asesora de planeación – Investigaciones</t>
  </si>
  <si>
    <t>Oficina asesora jurídica</t>
  </si>
  <si>
    <t>Subdirección técnica administrativa y financiera - financiera</t>
  </si>
  <si>
    <t>Subdirección técnica administrativa y financiera</t>
  </si>
  <si>
    <t>Subdirección técnica administrativa y financiera - sistemas</t>
  </si>
  <si>
    <t>Subdirección técnica administrativa y financiera – gestión documental</t>
  </si>
  <si>
    <t>Subdirección técnica administrativa y financiera - almacén e inventarios</t>
  </si>
  <si>
    <t>Subdirección técnica administrativa y financiera - gestión ambiental</t>
  </si>
  <si>
    <t>Subdirección técnica administrativa y financiera - control interno disciplinario</t>
  </si>
  <si>
    <t>Subdirección técnica administrativa y financiera – infraestructura</t>
  </si>
  <si>
    <t>Subdirección técnica administrativa y financiera - Atención a la ciudadanía</t>
  </si>
  <si>
    <t>Subdirección técnica administrativa y financiera - Convenios</t>
  </si>
  <si>
    <t>Subdirección técnica de desarrollo humano</t>
  </si>
  <si>
    <t>Subdirección técnica de métodos educativos y operativos</t>
  </si>
  <si>
    <t>Oficina asesora de planeación – Comunicaciones</t>
  </si>
  <si>
    <t xml:space="preserve"> Investigaciones</t>
  </si>
  <si>
    <t>Atención a la ciudadanía</t>
  </si>
  <si>
    <t xml:space="preserve">Comunicaciones </t>
  </si>
  <si>
    <t>Control interno disciplinario</t>
  </si>
  <si>
    <t>Gestión Ambiental</t>
  </si>
  <si>
    <t>Gestión contractual</t>
  </si>
  <si>
    <t>Gestión de Desarrollo Humano</t>
  </si>
  <si>
    <t>Gestion del mejoramiento</t>
  </si>
  <si>
    <t>Gestión Documental</t>
  </si>
  <si>
    <t>Gestión Financiera</t>
  </si>
  <si>
    <t>Gestión jurídica</t>
  </si>
  <si>
    <t>Gestión logística</t>
  </si>
  <si>
    <t xml:space="preserve">Gestión Tecnológica y de la Información </t>
  </si>
  <si>
    <t xml:space="preserve">Mantenimiento de bienes </t>
  </si>
  <si>
    <t>Modelo Pedagógico</t>
  </si>
  <si>
    <t>Planeacion</t>
  </si>
  <si>
    <t>Seguimiento y Control</t>
  </si>
  <si>
    <t>Servicios administrativos</t>
  </si>
  <si>
    <t>Ampliar, diversificar y fortalecer los servicios de la oferta pedagógica del IDIPRON</t>
  </si>
  <si>
    <t xml:space="preserve">Armonizar el modelo pedagógico a las realidades del sigo XXI </t>
  </si>
  <si>
    <t>Contribuir en la implementación y seguimiento de las políticas públicas sociales que atiendan las realidades de los niños, niñas, adolescentes y jóvenes en el contexto actual de la ciudad</t>
  </si>
  <si>
    <t>Desarrollo de estrategias para el fortalecimiento de las capacidades físicas, tecnológicas, administrativas, operativas y mejoramiento del desempeño institucional para enfrentar las necesidades del IDIPRON en el siglo XXI.</t>
  </si>
  <si>
    <t>Determinar las acciones orientadas al cierre de brechas organizacionales</t>
  </si>
  <si>
    <t>Diseñar e implementar estrategias para el posicionamiento del IDIPRON  a nivel distrital, nacional, regional y global</t>
  </si>
  <si>
    <t>Diseñar e implementar prácticas pedagógicas innovadoras para el desarrollo de capacidades, talentos  y oportunidades productivas para los jóvenes.</t>
  </si>
  <si>
    <t xml:space="preserve">Fortalecer  la gestión del conocimiento de la entidad en la atención y prevención de las diversas dinámicas de la calle que afecta a los niños, niñas, adolescentes y jóvenes </t>
  </si>
  <si>
    <t>Fortalecer el reconocimiento ciudadano del desempeño institucional del IDIPRON</t>
  </si>
  <si>
    <t xml:space="preserve"> 
Fortalecimiento del modelo pedagógico</t>
  </si>
  <si>
    <t xml:space="preserve">
Fortalecimiento de actividades de apoyo administrativo</t>
  </si>
  <si>
    <t xml:space="preserve">
Modernización del modelo pedagógico</t>
  </si>
  <si>
    <t xml:space="preserve">Ampliar y diversificar la oferta de servicios de la entidad </t>
  </si>
  <si>
    <t>Contribuir en la implementación de las Políticas Públicas Poblacionales</t>
  </si>
  <si>
    <t>Diseño e implementación de la estrategia de comunicaciones para el reconocimiento del IDIPRON en el ámbito, distrital, nacional e internacional.</t>
  </si>
  <si>
    <t>Fortalecimiento de la gestión institucional a través del autocontrol y la evaluación independiente de los procesos</t>
  </si>
  <si>
    <t>Fortalecimiento de la infraestructura  tecnológica</t>
  </si>
  <si>
    <t xml:space="preserve">Fortalecimiento de la infraestructura física </t>
  </si>
  <si>
    <t>Fortalecimiento de la oferta pedagógica institucional para el mejoramiento de la atención a los AJ</t>
  </si>
  <si>
    <t xml:space="preserve">Fortalecimiento de las capacidades administrativas y operativas del talento humano </t>
  </si>
  <si>
    <t>Fortalecimiento de los sistemas de información misional y territorial del IDIPRON</t>
  </si>
  <si>
    <t>Fortalecimiento del área de investigaciones como centro de investigación, innovación, ciencia y pensamiento</t>
  </si>
  <si>
    <t>Fortalecimiento del Modelo Integrado de Planeación y Gestión en el IDIPRON</t>
  </si>
  <si>
    <t xml:space="preserve">Implementar procesos de innovación pedagógica para la generación de capacidades de inserción socioeconómica y productiva. </t>
  </si>
  <si>
    <t>Implementar un modelo de servicio para el instituto</t>
  </si>
  <si>
    <t>Institucionalización de la Política de Transparencia, Acceso a la Información, Anticorrupción y Participación Ciudadana</t>
  </si>
  <si>
    <t>Mejoramiento de la gestión institucional para el cierre efectivo de las brechas organizacionales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</si>
  <si>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</si>
  <si>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 xml:space="preserve">
Diseñar e implementar Metodologías para la evaluación del impacto del proceso en los NNAJ</t>
  </si>
  <si>
    <t xml:space="preserve">
Diseñar y proponer políticas y mejores practicas para fortalece la gestión contractual y cerrar las brechas en materia de gestión contractual </t>
  </si>
  <si>
    <t xml:space="preserve">
Fortalecer las comunicaciones como eje fundamental para la consolidación de la gestión de la Administración, garantizando la difusión de información producida y recibida a nivel interno y externo</t>
  </si>
  <si>
    <t xml:space="preserve">
Mejorar la gestión de la Entidad y la toma oportuna de decisiones mediante la estandarización, normalización y regulación de  la producción, administración, custodia y conservación de la información.</t>
  </si>
  <si>
    <t xml:space="preserve">Actualizar, implementar e institucionalizar el modelo pedagógico del IDIPRON </t>
  </si>
  <si>
    <t>Adecuar, mantener y proveer mejoras de infraestructura física para la atención integral de NNAJ en el instituto</t>
  </si>
  <si>
    <t>Ajustar e implementar oferta institucional de servicios a las políticas publicas diferenciales dirigidas a los NNAJ</t>
  </si>
  <si>
    <t>Ajustarlos servicios del instituto a las necesidades de los NNAJ</t>
  </si>
  <si>
    <t>Cerrar las brechas organizacionales para mejorar la gestión del instituto</t>
  </si>
  <si>
    <t xml:space="preserve">Contar con  talento humano idóneo, comprometido, transparente y feliz  que contribuya a cumplir la misionalidad de la entidad
</t>
  </si>
  <si>
    <t xml:space="preserve">Contribuir a la apropiación de la cultura de autocontrol y autoevaluación en los servidores públicos del IDIPRON   </t>
  </si>
  <si>
    <t xml:space="preserve">Diseñar e implementar  estrategias territoriales conforme a las dinámicas de la calle 
</t>
  </si>
  <si>
    <t xml:space="preserve">Diseñar e implementar laboratorios como  espacios pedagógicos y productivos
</t>
  </si>
  <si>
    <t>Diseñar y desarrollar un nuevo sistema de información poblacional para la toma de decisiones</t>
  </si>
  <si>
    <t xml:space="preserve">Evaluar la gestión de los procesos del IDIPRON y la implementación del MIPG generando valor agregado </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</si>
  <si>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</si>
  <si>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</si>
  <si>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</si>
  <si>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</si>
  <si>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</si>
  <si>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</si>
  <si>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</si>
  <si>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</si>
  <si>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</si>
  <si>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</si>
  <si>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</si>
  <si>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</si>
  <si>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</si>
  <si>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</si>
  <si>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</si>
  <si>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</si>
  <si>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madministrativo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</si>
  <si>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</si>
  <si>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</si>
  <si>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</si>
  <si>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</si>
  <si>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Caracterización de talentos, competencias y habilidades de NNAJ para la actualización constante de la oferta educativa</t>
  </si>
  <si>
    <t>Soportes  (Actas de  Asistencia, Informes, Estudios, Informes de Convenios, etc.)</t>
  </si>
  <si>
    <t>1 Portafolio de servicios adoptado y publicado en la pagina web</t>
  </si>
  <si>
    <t>100%  del cumplimiento del PIGA</t>
  </si>
  <si>
    <t>100% de baja de bienes (garantizar la baja de bienes)</t>
  </si>
  <si>
    <t>100% de cumplimiento de la política gestión documental del FURAG</t>
  </si>
  <si>
    <t xml:space="preserve">100% de cumplimiento de las actividades definidas en el tablero de control </t>
  </si>
  <si>
    <t>100% de cumplimiento de los planes de acciones definidos para la implementación de las políticas publicas</t>
  </si>
  <si>
    <t>100% de cumplimiento del PINAR</t>
  </si>
  <si>
    <t xml:space="preserve">100% de cumplimiento del plan de adecuación y sostenibilidad </t>
  </si>
  <si>
    <t>100% de cumplimiento del plan de sostenibilidad</t>
  </si>
  <si>
    <t xml:space="preserve">100% Inventarios anuales físicos realizados  a las UPIS y sedes </t>
  </si>
  <si>
    <t>23 unidades y  4 sedes administrativas con servicios operativos</t>
  </si>
  <si>
    <t>Actualización de la infraestructura tecnológica de la entidad</t>
  </si>
  <si>
    <t>Adecuación o alineación de la oferta institucional</t>
  </si>
  <si>
    <t xml:space="preserve">Asistencia y participación al 100% de las instancias de coordinación en las que tiene injerencia el instituto de acuerdo a las políticas publicas transversales en la misionalidad </t>
  </si>
  <si>
    <t>Boletines comunicativos enviados</t>
  </si>
  <si>
    <t>Ciudadelas en funcionamiento</t>
  </si>
  <si>
    <t>Cobertura en las 20 localidades de la ciudad</t>
  </si>
  <si>
    <t>Conectividad de las diferentes unidades de protección integral bajo el protocolo IPv6 en el IDIPRON</t>
  </si>
  <si>
    <t>Cumplimiento de las acciones de mejoramiento resultado de las encuestas de satisfacción</t>
  </si>
  <si>
    <t>Cumplimiento del 100%  del Plan de Mantenimiento de Infraestructura Física del IDIPRON</t>
  </si>
  <si>
    <t>Cumplimiento del 100% de los componentes PAAC</t>
  </si>
  <si>
    <t xml:space="preserve">Cumplimiento del 100% del  Plan de  Bienestar e incentivos institucionales </t>
  </si>
  <si>
    <t>Cumplimiento del 100% del  Plan de Capacitación</t>
  </si>
  <si>
    <t>Cumplimiento del 100% del  Plan de seguridad y salud en el trabajo</t>
  </si>
  <si>
    <t>Cumplimiento del 100% del  Plan Estratégico de Talento Humano.</t>
  </si>
  <si>
    <t>Cumplimiento del 100% del PETIC</t>
  </si>
  <si>
    <t>Cumplimiento del 100% del plan</t>
  </si>
  <si>
    <t>Cumplimiento del 100% del plan anual de auditorias</t>
  </si>
  <si>
    <t>Cumplimiento del 100% del plan de acción contenido en la política del daño antijuridico Diseñada en el IDIPRON</t>
  </si>
  <si>
    <t>Cumplimiento del 1000% a los compromisos asumidos en las instancias de coordinación</t>
  </si>
  <si>
    <t>Cumplimiento del 90% del Plan de Previsión de Recursos Humanos</t>
  </si>
  <si>
    <t xml:space="preserve">Cumplimiento del 90% del Plan de Vacantes </t>
  </si>
  <si>
    <t>Definir e implementar un procedimiento para la administración de los bienes de consumo entregados a las unidades de protección integral (métodos)</t>
  </si>
  <si>
    <t>Diagnostico del estado de la infraestructura tecnológica y de comunicaciones del instituto</t>
  </si>
  <si>
    <t xml:space="preserve">Diseño  de indicadores de evolución de los NNAJ </t>
  </si>
  <si>
    <t>Documentación del SIGID ajustada y actualizada</t>
  </si>
  <si>
    <t>Documento de  línea técnica exclusiva en el país de tratamiento integral para adolescentes y jóvenes.</t>
  </si>
  <si>
    <t>Documento de estudio anual</t>
  </si>
  <si>
    <t>Documento de resultados en los comportamientos y relaciones entre usuarios consumidores</t>
  </si>
  <si>
    <t>Documento técnico formalizado</t>
  </si>
  <si>
    <t>Documento técnicos del modelo oficializado</t>
  </si>
  <si>
    <t>Documento técnicos por estrategia</t>
  </si>
  <si>
    <t>Documentos formalizados</t>
  </si>
  <si>
    <t>Documentos técnicos de funcionamiento de cada ciudadela oficializado</t>
  </si>
  <si>
    <t>Documentos técnicos de funcionamiento oficializado</t>
  </si>
  <si>
    <t xml:space="preserve">Documentos técnicos de los servicios
</t>
  </si>
  <si>
    <t>Ejecución del 100% del Plan de Acción de Integridad</t>
  </si>
  <si>
    <t xml:space="preserve">Encuesta de apropiaciones políticas publicas &gt; 90 </t>
  </si>
  <si>
    <t xml:space="preserve">Encuesta de clima organizacional favorable </t>
  </si>
  <si>
    <t>Estrategia implementada</t>
  </si>
  <si>
    <t xml:space="preserve">Evaluación y diagnostico de la infraestructura de las unidades </t>
  </si>
  <si>
    <t>Formulación y cumplimiento del plan de acción sostenible</t>
  </si>
  <si>
    <t>Funcionamiento del 100%  de las herramientas informáticas y servicios tecnológicos con los que cuenta la entidad.</t>
  </si>
  <si>
    <t>Implementación de acuerdos de servicio</t>
  </si>
  <si>
    <t xml:space="preserve">Implementación de indicadores de evolución de los NNAJ </t>
  </si>
  <si>
    <t>Implementación del 100% de la herramienta de mitigación</t>
  </si>
  <si>
    <t>Implementar ejercicios de gerenciamiento territorial</t>
  </si>
  <si>
    <t>Incrementar 50% la participación de la ciudadanía en temas relacionados a los procesos de Rendición de Cuentas</t>
  </si>
  <si>
    <t>Incrementar en un 50% el números de las personas a las que se le llega con la estrategia de comunicación</t>
  </si>
  <si>
    <t>Indicadores de impacto automatizados en el sistema</t>
  </si>
  <si>
    <t>Índice de rotación de los elementos</t>
  </si>
  <si>
    <t>Índice del Desempeño Institucional mayor o igual al 90 (FURAG)</t>
  </si>
  <si>
    <t>Información del 100% en línea para la toma de decisiones (Diagnostico y plan de trabajo)</t>
  </si>
  <si>
    <t>Lectura territoriales en las 20 localidades</t>
  </si>
  <si>
    <t>Mantener  una calificación Mayor o igual al 90% en la política del FURAG</t>
  </si>
  <si>
    <t>Manual de buenas practicas en  la contratación diseñado e implementado</t>
  </si>
  <si>
    <t>Manual de políticas de contables adoptado</t>
  </si>
  <si>
    <t>Medición de la apropiación del Sistema Control Interno</t>
  </si>
  <si>
    <t>Mesas Técnicas Realizadas</t>
  </si>
  <si>
    <t>Modelo de administración del riesgo en supervisión contractual diseñado e implementado</t>
  </si>
  <si>
    <t>Modelo del Plan de Atención Individual y Familiar diseñado</t>
  </si>
  <si>
    <t>Modelo del Plan de Atención Individual y Familiar formulado implementado</t>
  </si>
  <si>
    <t>Ningún riesgos de corrupción materializado</t>
  </si>
  <si>
    <t>Nivel de implementación e interiorización mayor o igual al 90%</t>
  </si>
  <si>
    <t>Numero de AJ apoyados en emprendimiento y empleabilidad</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</si>
  <si>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</si>
  <si>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</si>
  <si>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</si>
  <si>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</si>
  <si>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</si>
  <si>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</si>
  <si>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</si>
  <si>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</si>
  <si>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</si>
  <si>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</si>
  <si>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</si>
  <si>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</si>
  <si>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</si>
  <si>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</si>
  <si>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</si>
  <si>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</si>
  <si>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</si>
  <si>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</si>
  <si>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</si>
  <si>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</si>
  <si>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</si>
  <si>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Meta</t>
  </si>
  <si>
    <t>Producto</t>
  </si>
  <si>
    <t>Codigo de la actividad</t>
  </si>
  <si>
    <t>Acciones</t>
  </si>
  <si>
    <t>Definicion de iniciativa</t>
  </si>
  <si>
    <t>Criterios minimos de calidad</t>
  </si>
  <si>
    <t>Codigo de la accion</t>
  </si>
  <si>
    <t xml:space="preserve">Suscripción de contratos de prestación de servicios
Seguimiento a la prestación de servicios
Acciones de fortalecimiento para la optimización del proceso 
</t>
  </si>
  <si>
    <t>PAI-SA-2022-01</t>
  </si>
  <si>
    <t>1 sistema electrónico para uso de peajes de la flota propia implementado</t>
  </si>
  <si>
    <t xml:space="preserve">Reporte del Sistema electrónico de peajes utilizados </t>
  </si>
  <si>
    <t>PAI-SA-2022-02</t>
  </si>
  <si>
    <t>4 informes de avance
Mesa de ayuda implementada</t>
  </si>
  <si>
    <t xml:space="preserve">Informes de avances de implementación de la Mesa de Ayuda en el sistema Aranda para la solicitud servicios de transporte </t>
  </si>
  <si>
    <t>PAI-SA-2022-03</t>
  </si>
  <si>
    <t>Registros de implementación de la Circular 007 de 2020 (actas de reunión, listados de asistencia entre otros)</t>
  </si>
  <si>
    <t>PAI-SA-2022-04</t>
  </si>
  <si>
    <t>Matriz de seguimiento PESV 2022
Evidencias actividades ejecutadas PESV</t>
  </si>
  <si>
    <t>PAI-SA-2022-05</t>
  </si>
  <si>
    <t>Actas de visita 
Informe de seguimiento de los servicios de vigilancia</t>
  </si>
  <si>
    <t>PAI-SA-2022-06</t>
  </si>
  <si>
    <t xml:space="preserve">4 seguimientos </t>
  </si>
  <si>
    <t>Informe de seguimiento de los servicios prestados</t>
  </si>
  <si>
    <t>No aplica</t>
  </si>
  <si>
    <t>Plan Estratégico de Seguridad Vial</t>
  </si>
  <si>
    <t xml:space="preserve">Área de Transporte </t>
  </si>
  <si>
    <t xml:space="preserve">Servicios Administrativos </t>
  </si>
  <si>
    <t>Brindar oportunamente y eficientemente los servicios de vigilancia, aseo, cafeteria y transporte a las Unidades de prestación integral y sedes administrativas de la entidad</t>
  </si>
  <si>
    <t>Prestar los servicios de apoyo a la gestión para el optimo funcionamiento del instituto  (Servicios de vigilancia, aseo, cafetería y transporte)</t>
  </si>
  <si>
    <t>Fortalecimiento de actividades de apoyo administrativo</t>
  </si>
  <si>
    <t>Son todas las acciones y actividades que conducen  al mejoramiento continuo del modelo integrado de planeacion y gestion MIPG</t>
  </si>
  <si>
    <t xml:space="preserve">Ejecucion de actividades para el fortalecimiento de politicas del MIPG
</t>
  </si>
  <si>
    <t>Matriz de excel de reporte
Pantallazo de cargue en drive de las evidencias
Correo electronico de envio del monitoreo</t>
  </si>
  <si>
    <t xml:space="preserve">Plan de adecuacion y sostenibilidad - Seguimiento y evaluación del desempeño institucional </t>
  </si>
  <si>
    <t>PAI-SA-2022-07</t>
  </si>
  <si>
    <t>PAI-SA-2022-08</t>
  </si>
  <si>
    <t>Realizar monitoreo a los planes de mejoramiento del proceso</t>
  </si>
  <si>
    <t>4 monitoreos</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</si>
  <si>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</si>
  <si>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</si>
  <si>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PAO-SA-2022-01</t>
  </si>
  <si>
    <t xml:space="preserve">1. Realizar seguimiento a los pagos de arriendo del predio Molinos </t>
  </si>
  <si>
    <t xml:space="preserve">Informe de seguimiento pagos arriendo predios La Calera y Molinos  </t>
  </si>
  <si>
    <t>PAO-SA-2022-02</t>
  </si>
  <si>
    <t xml:space="preserve">2. Realizar el seguimiento del servicio de telefonía móvil de la entidad </t>
  </si>
  <si>
    <t>Informe de seguimiento servicio de telefonía móvil</t>
  </si>
  <si>
    <t>PAO-SA-2022-03</t>
  </si>
  <si>
    <t xml:space="preserve">3. Realizar seguimiento al consumo de combustible de la flota propia del IDIPRON </t>
  </si>
  <si>
    <t xml:space="preserve">Informe consolidado consumo combustible vehículos propios del IDIPRON </t>
  </si>
  <si>
    <t>PAO-SA-2022-04</t>
  </si>
  <si>
    <t xml:space="preserve">4. Realizar seguimiento al mantenimiento preventivo y correctivo de la flota propia del IDIPRON </t>
  </si>
  <si>
    <t xml:space="preserve">Archivo de control y formato preinspección vehicular
Informe valores mantenimientos realizados </t>
  </si>
  <si>
    <t>PAO-SA-2022-05</t>
  </si>
  <si>
    <t xml:space="preserve">5. Realizar seguimiento al servicio de geolocalización de vehículos del IDIPRON. </t>
  </si>
  <si>
    <t xml:space="preserve">Informe seguimiento servicio de geolocalización </t>
  </si>
  <si>
    <t>PAO-SA-2022-06</t>
  </si>
  <si>
    <t>6. Realizar el seguimiento de los servicios y tarifas del contrato de prestación de transporte de servicio especial</t>
  </si>
  <si>
    <t>Planillas de solicitud de servicio y planillas de recorridos</t>
  </si>
  <si>
    <t>PAO-SA-2022-07</t>
  </si>
  <si>
    <t xml:space="preserve">7. Realizar seguimiento del servicio de fotocopiado, impresión y escáner en el IDIPRON </t>
  </si>
  <si>
    <t xml:space="preserve">Informe de consumo del servicio de fotocopiado, impresión y escáner en el IDIPRON  </t>
  </si>
  <si>
    <t>PAO-SA-2022-08</t>
  </si>
  <si>
    <t xml:space="preserve">8. Seguimiento del manejo y pagos de los servicios públicos e impuestos para evitar cobros adicionales y pago injustificado de intereses </t>
  </si>
  <si>
    <t>Informe consolidado consumo servicios públicos</t>
  </si>
  <si>
    <t>9. Seguimiento a los servios de aseo y cafeteria</t>
  </si>
  <si>
    <t>PAO-SA-2022-09</t>
  </si>
  <si>
    <r>
      <t xml:space="preserve"> Realizar el seguimiento de la prestación de los servicios, prestados por el proceso
</t>
    </r>
    <r>
      <rPr>
        <b/>
        <u/>
        <sz val="14"/>
        <rFont val="Arial"/>
        <family val="2"/>
      </rPr>
      <t>PAI-SA-2022-06</t>
    </r>
  </si>
  <si>
    <r>
      <t xml:space="preserve">Realizar actividades para el fortalecimiento de la politica de la politica de  Seguimiento y evaluación del desempeño institucional 
</t>
    </r>
    <r>
      <rPr>
        <b/>
        <u/>
        <sz val="14"/>
        <rFont val="Arial"/>
        <family val="2"/>
      </rPr>
      <t>PAI-SA-2022-07</t>
    </r>
  </si>
  <si>
    <t>Realizar monitoreo del plan de accion e indicadores estrategicos</t>
  </si>
  <si>
    <t>Realizar monitoreo de indicadores de gestion</t>
  </si>
  <si>
    <t>3 monitoreos</t>
  </si>
  <si>
    <t>Realizar monitoreo de mapas de riesgos de gestion y corrupcion</t>
  </si>
  <si>
    <t>PAO-SA-2022-10</t>
  </si>
  <si>
    <t>PAO-SA-2022-11</t>
  </si>
  <si>
    <t>PAO-SA-2022-12</t>
  </si>
  <si>
    <t xml:space="preserve"> Implementar el sistema electrónico para uso de peajes de la flota propia del IDIPRON</t>
  </si>
  <si>
    <t>Implementar la mesa de ayuda en el sistema Aranda para la solicitud de transporte (Taxis, carga, Personas) flota contratada y flota propia</t>
  </si>
  <si>
    <t>Implementar la normatividad de la Circular 007 de 2020 en cuanto a la movilidad motorizada de cero y bajas emisiones optimizando el uso de los vehículos institucionales</t>
  </si>
  <si>
    <t>Ejecutar las actividades del Plan Estratégico de Seguridad Vial - PESV que correspondan a la vigencia 2022</t>
  </si>
  <si>
    <t>Identificar y realizar seguimiento a las necesidades del servicio de vigilancia para todas las Unidades de Protección Integral y las sedes administrativas del IDIPRON para la protección de los bienes muebles e inmuebles de la entidad</t>
  </si>
  <si>
    <t>Realizar el seguimiento de la prestación de los servicios, prestados por el proceso</t>
  </si>
  <si>
    <t>HOJA DE VIDA Y MONITOREO INDICADOR</t>
  </si>
  <si>
    <t>VIGENCIA DESDE</t>
  </si>
  <si>
    <t>INFORMACIÓN PROCESO</t>
  </si>
  <si>
    <t>TIPO DE PROCESO</t>
  </si>
  <si>
    <t>NOMBRE DEL PROCESO</t>
  </si>
  <si>
    <t>SIGLA</t>
  </si>
  <si>
    <t xml:space="preserve">Apoyo </t>
  </si>
  <si>
    <t>Servicios Administrativos</t>
  </si>
  <si>
    <t>SAD</t>
  </si>
  <si>
    <t>DEFINICIÓN DEL INDICADOR</t>
  </si>
  <si>
    <t>NOMBRE DEL INDICADOR</t>
  </si>
  <si>
    <t>TIPO</t>
  </si>
  <si>
    <t>Unidades y sedes administrativas con servicios de apoyo a la gestión operativos</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</si>
  <si>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</si>
  <si>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</si>
  <si>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</si>
  <si>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</si>
  <si>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META OBJETIVO</t>
  </si>
  <si>
    <t>META</t>
  </si>
  <si>
    <t xml:space="preserve">PLAZO  DE CUMPLIMIENTO </t>
  </si>
  <si>
    <t>VIGENCIA DE CUMPLIMENTO</t>
  </si>
  <si>
    <t>2021</t>
  </si>
  <si>
    <t>2022</t>
  </si>
  <si>
    <t>2023</t>
  </si>
  <si>
    <t>2024</t>
  </si>
  <si>
    <t>INFORMACIÓN PARA LA MEDICIÓN DEL INDICADOR</t>
  </si>
  <si>
    <t xml:space="preserve"> </t>
  </si>
  <si>
    <t>UNIDAD DE MEDIDA</t>
  </si>
  <si>
    <t>FRECUENCIA DE MONITOREO</t>
  </si>
  <si>
    <t>META VIGENCIA</t>
  </si>
  <si>
    <t>RANGO DE MEDICIÓN</t>
  </si>
  <si>
    <t>ACTORES INTERESADOS EN EL RESULTADO</t>
  </si>
  <si>
    <t>NIVEL MÁXIMO</t>
  </si>
  <si>
    <t>NIVEL ACEPTABLE</t>
  </si>
  <si>
    <t>NIVEL MINÍMO</t>
  </si>
  <si>
    <t>SENTIDO DE LA MEDICIÓN</t>
  </si>
  <si>
    <t>Trimestral</t>
  </si>
  <si>
    <t>Ascendente</t>
  </si>
  <si>
    <t>FUENTE DE INFORMACIÓN</t>
  </si>
  <si>
    <t>FÓRMULA DE CÁLCULO DEL INDICADOR</t>
  </si>
  <si>
    <t>Seguimiento, base de datos y formatos.</t>
  </si>
  <si>
    <t>(Numero de UPIs y sedes con servicios prestados / Numero de UPIs y sedes )*100</t>
  </si>
  <si>
    <t>COMPORTAMIENTO INDICADOR</t>
  </si>
  <si>
    <t>Meses:</t>
  </si>
  <si>
    <t>Dato Numerador:</t>
  </si>
  <si>
    <t>Dato Denominador:</t>
  </si>
  <si>
    <t>Periodo</t>
  </si>
  <si>
    <t>Resultado monitoreo</t>
  </si>
  <si>
    <t>Resultado Meta Vigencia</t>
  </si>
  <si>
    <t>ANÁLISIS RESULTADO DEL INDICADOR</t>
  </si>
  <si>
    <t>LIMITANTES</t>
  </si>
  <si>
    <t>CONTROL DE CAMBIOS DEL INDICADOR</t>
  </si>
  <si>
    <t>FECHA</t>
  </si>
  <si>
    <t>CAMBIOS</t>
  </si>
  <si>
    <t>JUSTIFICACIÓN</t>
  </si>
  <si>
    <t>FECHA QUE APLICA LA MODIFICACIÓN</t>
  </si>
  <si>
    <t>APROBACIÓN</t>
  </si>
  <si>
    <t>ELABORO:</t>
  </si>
  <si>
    <t xml:space="preserve">WILSON PLAZAS/MAURICIO SILVA </t>
  </si>
  <si>
    <t>CARGO:</t>
  </si>
  <si>
    <t>REVISO:</t>
  </si>
  <si>
    <t xml:space="preserve">IVONNE ANDREA CHIVATA C </t>
  </si>
  <si>
    <t xml:space="preserve">HUGO ALBERTO CARRILLO GOMEZ </t>
  </si>
  <si>
    <t>(Acuerdos de servicio formulados e implementados / 4 Acuerdos de servicio planeados (1. Aseo y cafetería 2. Transporte 3. Vigilancia 4. fotocopiadora) )*100</t>
  </si>
  <si>
    <t xml:space="preserve">Porcentaje </t>
  </si>
  <si>
    <t>E-PLA-FT-028</t>
  </si>
  <si>
    <t>07</t>
  </si>
  <si>
    <t>CÓDIGO DE INDICADOR</t>
  </si>
  <si>
    <t>Indicador Estratégico</t>
  </si>
  <si>
    <t xml:space="preserve">OBJETIVO ESTRATÉGICO </t>
  </si>
  <si>
    <t xml:space="preserve">INICIATIVA ESTRATÉGICO </t>
  </si>
  <si>
    <t>CÓDIGO ASIGNADO AL PROYECTO DE INVERSIÓN</t>
  </si>
  <si>
    <t>TIPOLOGÍA DE INDICADOR</t>
  </si>
  <si>
    <t>LÍNEA BASE</t>
  </si>
  <si>
    <t>Identificar las necesidades para el óptimo funcionamiento de las sedes del IDIPRON con la prestación de servicios con los que cuenta el Instituto en las unidades protección integral y sedes administrativas con servicios de vigilancia, aseo, cafetería y transporte.</t>
  </si>
  <si>
    <t>Calidad / Producto</t>
  </si>
  <si>
    <t>4 Años</t>
  </si>
  <si>
    <t>99% a 90%</t>
  </si>
  <si>
    <t>89% a 70%</t>
  </si>
  <si>
    <t>Comité Institucional y Procesos del IDIPRON</t>
  </si>
  <si>
    <t>MONITOREO INDICADOR</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</si>
  <si>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</si>
  <si>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</si>
  <si>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</si>
  <si>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</si>
  <si>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APROBÓ:</t>
  </si>
  <si>
    <t>SUBDIRECTOR TÉCNICO, ADMINISTRATIVO Y FINANCIERO</t>
  </si>
  <si>
    <t>Informe de seguimiento de los servicios de aseo y cafetería</t>
  </si>
  <si>
    <t xml:space="preserve">CONTRATISTA - SERVICIOS ADMINISTRATIVOS </t>
  </si>
  <si>
    <t>CONTRATISTAS SERVICIOS ADMINISTRATIVOS/TRANSPORTE</t>
  </si>
  <si>
    <t xml:space="preserve">IVONNE ANDREA CHIVATA C. /OSCAR LEONEL SOTOMONTE L/CONTRATISTA SERVICIOS ADMINISTRATIVOS/TRANSPORTE </t>
  </si>
  <si>
    <t xml:space="preserve">WILSON FREDDY PLAZAS H/CONTRATISTA SERVICIOS ADMINISTRATIVOS </t>
  </si>
  <si>
    <t>FREDDY MAURICIO SILVA/CONTRATISTA GESTION DE TRANSPORTE</t>
  </si>
  <si>
    <t xml:space="preserve">Realizar actividades para el fortalecimiento de la politica de  Seguimiento y evaluación del desempeño institucional </t>
  </si>
  <si>
    <t>10 monitoreos</t>
  </si>
  <si>
    <r>
      <rPr>
        <b/>
        <sz val="12"/>
        <rFont val="Arial"/>
        <family val="2"/>
      </rPr>
      <t xml:space="preserve">Primer Trimestre: 
</t>
    </r>
    <r>
      <rPr>
        <sz val="12"/>
        <rFont val="Arial"/>
        <family val="2"/>
      </rPr>
      <t xml:space="preserve">Se continuó manejando el sistema tradicional mediante tiquete físico, con el objeto de agotar las existencias actuales, se logró la legalización del presupuesto invertido ante el área de contabilidad. Para el segundo trimestre se tiene como objetivo  implementar el sistema electrónico para la mayoría de las estaciones de peajes, en este periodo  las estaciones de PATIOS y RIO BOGOTÁ ya cuentan con el sistema de tiquetes electrónicos para el uso de los peajes. </t>
    </r>
  </si>
  <si>
    <r>
      <t>Primer Trimestre:</t>
    </r>
    <r>
      <rPr>
        <sz val="12"/>
        <rFont val="Arial"/>
        <family val="2"/>
      </rPr>
      <t xml:space="preserve"> 
Memorandos de legalización de peajes (tiquetes físicos) y uso de peajes por sistema electrónico Facilpass</t>
    </r>
  </si>
  <si>
    <r>
      <t xml:space="preserve">Primer Trimestre: 
</t>
    </r>
    <r>
      <rPr>
        <sz val="12"/>
        <rFont val="Arial"/>
        <family val="2"/>
      </rPr>
      <t>El cambio de tarifa del 2021 al 2022, lo que implica el cambio de tiquetes disminuyendo la cantidad de estos.</t>
    </r>
  </si>
  <si>
    <r>
      <rPr>
        <b/>
        <sz val="12"/>
        <rFont val="Arial"/>
        <family val="2"/>
      </rPr>
      <t>Primer Trimestre:</t>
    </r>
    <r>
      <rPr>
        <i/>
        <sz val="12"/>
        <color rgb="FF808080"/>
        <rFont val="Arial"/>
        <family val="2"/>
      </rPr>
      <t xml:space="preserve"> 
</t>
    </r>
    <r>
      <rPr>
        <sz val="12"/>
        <rFont val="Arial"/>
        <family val="2"/>
      </rPr>
      <t>Se realizó reunión con el área de sistemas, con el fin de informar el manejo que se le da a las solicitudes de transporte, se están estructurando las plantillas de  “solicitud de transporte”  y de respuestas de las mismas las cuales serían un modelo de lo que irá en la plataforma de ARANDA</t>
    </r>
  </si>
  <si>
    <r>
      <t xml:space="preserve">Primer Trimestre: 
</t>
    </r>
    <r>
      <rPr>
        <sz val="12"/>
        <rFont val="Arial"/>
        <family val="2"/>
      </rPr>
      <t>Correos y reunion teams
Informe de avance</t>
    </r>
  </si>
  <si>
    <r>
      <rPr>
        <b/>
        <sz val="12"/>
        <rFont val="Arial"/>
        <family val="2"/>
      </rPr>
      <t>Primer Trimestre:</t>
    </r>
    <r>
      <rPr>
        <sz val="12"/>
        <rFont val="Arial"/>
        <family val="2"/>
      </rPr>
      <t xml:space="preserve"> 
Conforme a las actividades planteadas en el PLAN ESTRATEGICO DE SEGURIDAD VIAL y al cronograma establecido en la matriz del mismo, se ha dado cumplimiento a las actividades que se encuentran para este primer trimestre, tal como se evidencia en la matriz adjunta. </t>
    </r>
  </si>
  <si>
    <r>
      <t xml:space="preserve">Primer Trimestre: 
</t>
    </r>
    <r>
      <rPr>
        <sz val="12"/>
        <rFont val="Arial"/>
        <family val="2"/>
      </rPr>
      <t>Matriz -PESV y evidencias.</t>
    </r>
  </si>
  <si>
    <r>
      <rPr>
        <b/>
        <sz val="12"/>
        <rFont val="Arial"/>
        <family val="2"/>
      </rPr>
      <t>Primer Trimestre:</t>
    </r>
    <r>
      <rPr>
        <sz val="12"/>
        <rFont val="Arial"/>
        <family val="2"/>
      </rPr>
      <t xml:space="preserve">
Se realizó seguimiento a las necesidades presentadas por todas las unidades de prestación integral y las sedes administrativas en cuanto al servicio de vigilancia; se han realizado visitas a las sedes con objeto de fortalecer el protocolo de seguridad para el control de salida de elementos de propiedad del Instituto por medio capacitaciones y la solicitud del formato de autorización de salida de elementos y el control de revisión a la salida de las unidades y sedes administrativas.  </t>
    </r>
  </si>
  <si>
    <r>
      <rPr>
        <b/>
        <sz val="12"/>
        <rFont val="Arial"/>
        <family val="2"/>
      </rPr>
      <t>Primer Trimestre:</t>
    </r>
    <r>
      <rPr>
        <sz val="12"/>
        <rFont val="Arial"/>
        <family val="2"/>
      </rPr>
      <t xml:space="preserve">
Fueron cancelados por terminación del contrato que venía de la vigencia 2021 en el mes de febrero esperando acta de liquidación, por eso no registra pago en el mes de enero, en febrero se  dio inicio del nuevo contrato y se programaron los pagos para marzo para cerrar el trimestre. 
</t>
    </r>
  </si>
  <si>
    <r>
      <rPr>
        <b/>
        <sz val="12"/>
        <rFont val="Arial"/>
        <family val="2"/>
      </rPr>
      <t>Primer Trimestre:</t>
    </r>
    <r>
      <rPr>
        <sz val="12"/>
        <rFont val="Arial"/>
        <family val="2"/>
      </rPr>
      <t xml:space="preserve">
Informe de seguimineto trimestal  y cronograma</t>
    </r>
  </si>
  <si>
    <r>
      <rPr>
        <b/>
        <sz val="12"/>
        <rFont val="Arial"/>
        <family val="2"/>
      </rPr>
      <t>Primer Trimestre:</t>
    </r>
    <r>
      <rPr>
        <sz val="12"/>
        <rFont val="Arial"/>
        <family val="2"/>
      </rPr>
      <t xml:space="preserve">
Se realizó nuevo contrato del servicio de telefonía móvil para cubrir las necesidades de acuerdo con la misionalidad de la entidad  y con el fin de mejorar el servicio se firmó contrato  con la empresa  COLOMBIA TELECOMUNICACIONES – MOVISTAR S.A., de acuerdo con la mejor oferta del mercado, se contrataron planes de telefonía móvil cerrados, los cuales se ajustan a la normatividad vigente en cuanto a las cuantías máximas establecidas y de igual manera se ajustan a las exigencias actuales de conectividad que requiere la entidad en cuanto a Tecnologías de la Información y la Comunicación.</t>
    </r>
  </si>
  <si>
    <r>
      <rPr>
        <b/>
        <sz val="12"/>
        <rFont val="Arial"/>
        <family val="2"/>
      </rPr>
      <t>Primer Trimestre:</t>
    </r>
    <r>
      <rPr>
        <sz val="12"/>
        <rFont val="Arial"/>
        <family val="2"/>
      </rPr>
      <t xml:space="preserve">
Informe de seguimiento trimestal 
</t>
    </r>
  </si>
  <si>
    <r>
      <t xml:space="preserve">Primer Trimestre:
</t>
    </r>
    <r>
      <rPr>
        <sz val="12"/>
        <rFont val="Arial"/>
        <family val="2"/>
      </rPr>
      <t>Se realizó un seguimiento mensual de la flota propia del instituto, para saber cuántos kilómetros consume por galón cada uno de los vehículos con el fin de detrminar a vigencias futuras si hubo o no austeridad del gasto en el combustible y establecer el valor de combustible por un kilometro recorrido para el periodo</t>
    </r>
  </si>
  <si>
    <r>
      <t xml:space="preserve">Primer Trimestre:
</t>
    </r>
    <r>
      <rPr>
        <sz val="12"/>
        <rFont val="Arial"/>
        <family val="2"/>
      </rPr>
      <t>Informe consolidado consumo de combustible</t>
    </r>
  </si>
  <si>
    <r>
      <rPr>
        <b/>
        <sz val="12"/>
        <rFont val="Arial"/>
        <family val="2"/>
      </rPr>
      <t xml:space="preserve">Primer Trimestre: </t>
    </r>
    <r>
      <rPr>
        <sz val="12"/>
        <rFont val="Arial"/>
        <family val="2"/>
      </rPr>
      <t xml:space="preserve">
Se realizó un seguimiento mensual de la flota propia del instituto verificando  en la planilla “016 INSPECCIÓN PREOPERACIONAL DIARIA DE VEHÍCULOS A-SAD-FT-016” las observaciones presentadas por cada uno de los conductores y asi mismo actualizar la matriz con el fin de conocer y programar los mantenimientos preventivos y/o correctivos a necesidad del vehiculo, con el fin de disminuir las emisiones contaminates y mejorar las condiciones de los vehiculos.</t>
    </r>
  </si>
  <si>
    <r>
      <rPr>
        <b/>
        <sz val="12"/>
        <rFont val="Arial"/>
        <family val="2"/>
      </rPr>
      <t xml:space="preserve">Primer Trimestre: </t>
    </r>
    <r>
      <rPr>
        <sz val="12"/>
        <rFont val="Arial"/>
        <family val="2"/>
      </rPr>
      <t xml:space="preserve">
Matriz de control y planillas preoperacionales</t>
    </r>
  </si>
  <si>
    <r>
      <rPr>
        <b/>
        <sz val="12"/>
        <rFont val="Arial"/>
        <family val="2"/>
      </rPr>
      <t xml:space="preserve">Primer Trimestre: </t>
    </r>
    <r>
      <rPr>
        <sz val="12"/>
        <rFont val="Arial"/>
        <family val="2"/>
      </rPr>
      <t xml:space="preserve">
El área de transporte mensualmente realizó un informe de supervisión donde se registra la ejecución del contrato de geolocalización.</t>
    </r>
  </si>
  <si>
    <r>
      <rPr>
        <b/>
        <sz val="12"/>
        <rFont val="Arial"/>
        <family val="2"/>
      </rPr>
      <t xml:space="preserve">Primer Trimestre: </t>
    </r>
    <r>
      <rPr>
        <sz val="12"/>
        <rFont val="Arial"/>
        <family val="2"/>
      </rPr>
      <t xml:space="preserve">
Informe de supervisión contrato de geolocalización.</t>
    </r>
  </si>
  <si>
    <r>
      <rPr>
        <b/>
        <sz val="12"/>
        <rFont val="Arial"/>
        <family val="2"/>
      </rPr>
      <t>Primer Trimestre:</t>
    </r>
    <r>
      <rPr>
        <sz val="12"/>
        <rFont val="Arial"/>
        <family val="2"/>
      </rPr>
      <t xml:space="preserve">
Se realizó seguimiento y control a las solicitudes que realizan los usuarios mediante el formato solicitud de transporte A-SAD-FT-008 mes a mes. Esta información se revisó contra la planilla que aporta el contratista y posteriormente se hace la verificación de los servicios prestados con transporte contratado mediante la planilla A-SAD-FT-011 </t>
    </r>
  </si>
  <si>
    <r>
      <rPr>
        <b/>
        <sz val="12"/>
        <rFont val="Arial"/>
        <family val="2"/>
      </rPr>
      <t xml:space="preserve">Primer Trimestre: </t>
    </r>
    <r>
      <rPr>
        <sz val="12"/>
        <rFont val="Arial"/>
        <family val="2"/>
      </rPr>
      <t xml:space="preserve">
Muestra de las planillas de seguimiento de solicitud de transporte en el trimestre, programación flota de transporte, formato de verificación de los servicios prestados con transporte contratado y acta A-GDO-FT-004 con las novedades.</t>
    </r>
  </si>
  <si>
    <r>
      <rPr>
        <b/>
        <sz val="12"/>
        <rFont val="Arial"/>
        <family val="2"/>
      </rPr>
      <t>Primer trimestre:</t>
    </r>
    <r>
      <rPr>
        <sz val="12"/>
        <rFont val="Arial"/>
        <family val="2"/>
      </rPr>
      <t xml:space="preserve">
Se realizó seguimiento al contrato de fotocopiado mes a mes con visitas a las unidades y sedes administrativas para el control de consumos por unidades y sedes con el fin de reducir el total de impresiones y fotocopias</t>
    </r>
  </si>
  <si>
    <r>
      <rPr>
        <b/>
        <sz val="12"/>
        <rFont val="Arial"/>
        <family val="2"/>
      </rPr>
      <t>Primer Trimestre</t>
    </r>
    <r>
      <rPr>
        <sz val="12"/>
        <rFont val="Arial"/>
        <family val="2"/>
      </rPr>
      <t xml:space="preserve">
Informes de seguimiento mensual</t>
    </r>
  </si>
  <si>
    <r>
      <rPr>
        <b/>
        <sz val="12"/>
        <rFont val="Arial"/>
        <family val="2"/>
      </rPr>
      <t>Primer Trimestre:</t>
    </r>
    <r>
      <rPr>
        <sz val="12"/>
        <rFont val="Arial"/>
        <family val="2"/>
      </rPr>
      <t xml:space="preserve">
Se realizó seguimiento al conglomerado de los servicios públicos que se prestan en la entidad sin que se presentaran reconexiones por demora en los pagos, los únicos cobros adicionales fueron:  de la compañía Celcia por unos interés de mora de $ 1.750 el cual se realizó reclamo ante la empresa prestadora y se reversó el cobro, en la UPI Liberia, Comedor Usme  y en el Conservatorio  se realizó un cobro de  por visitas técnicas las cuales son programadas por la empresa prestadora y se deben cancelar.</t>
    </r>
  </si>
  <si>
    <r>
      <rPr>
        <b/>
        <sz val="12"/>
        <rFont val="Arial"/>
        <family val="2"/>
      </rPr>
      <t>Primer Trimestre:</t>
    </r>
    <r>
      <rPr>
        <sz val="12"/>
        <rFont val="Arial"/>
        <family val="2"/>
      </rPr>
      <t xml:space="preserve">
Informe de seguimiento y formatos de trazabilidad de servicios públicos.</t>
    </r>
  </si>
  <si>
    <r>
      <rPr>
        <b/>
        <sz val="12"/>
        <rFont val="Arial"/>
        <family val="2"/>
      </rPr>
      <t>Primer Trimestre:</t>
    </r>
    <r>
      <rPr>
        <sz val="12"/>
        <rFont val="Arial"/>
        <family val="2"/>
      </rPr>
      <t xml:space="preserve">
Se realizó seguimiento al proceso de aseo y cafetería de las sedes administrativas realizando cronogramas para el personal en las diferentes sedes, de igual manera se realizaron brigadas de aseo para mejorar el aseo, se presta el servicio de la cafetería con la repartición de café y el aseo a los comedores y cafeterías para prestar un servicio de calidad. Se realizo campaña para el uso de baños de manera responsable y efectiva.</t>
    </r>
  </si>
  <si>
    <r>
      <rPr>
        <b/>
        <sz val="12"/>
        <rFont val="Arial"/>
        <family val="2"/>
      </rPr>
      <t>Primer Trimestre:</t>
    </r>
    <r>
      <rPr>
        <sz val="12"/>
        <rFont val="Arial"/>
        <family val="2"/>
      </rPr>
      <t xml:space="preserve">
Informes servicios generales y cafetería</t>
    </r>
  </si>
  <si>
    <r>
      <rPr>
        <b/>
        <sz val="12"/>
        <rFont val="Arial"/>
        <family val="2"/>
      </rPr>
      <t>Primer Trimestre:</t>
    </r>
    <r>
      <rPr>
        <sz val="12"/>
        <rFont val="Arial"/>
        <family val="2"/>
      </rPr>
      <t xml:space="preserve">
Se realizó reporte de plan de acción e indicadores estratégicos de servicios administrativos.</t>
    </r>
  </si>
  <si>
    <t xml:space="preserve">Resultado Meta </t>
  </si>
  <si>
    <t xml:space="preserve">
Registrar los acuerdos de servicio dentro del IDIPRON mediante la capacitación a los servidores para la mejora en la atención de los servicios prestados dentro de la entidad.</t>
  </si>
  <si>
    <r>
      <rPr>
        <b/>
        <sz val="12"/>
        <rFont val="Arial"/>
        <family val="2"/>
      </rPr>
      <t>Primer Trimestre:</t>
    </r>
    <r>
      <rPr>
        <sz val="12"/>
        <rFont val="Arial"/>
        <family val="2"/>
      </rPr>
      <t xml:space="preserve">
Se realizó y reportó el seguimiento al plan de acción e indicadores estratégicos</t>
    </r>
  </si>
  <si>
    <r>
      <t>Primer Trimestre:</t>
    </r>
    <r>
      <rPr>
        <sz val="12"/>
        <rFont val="Arial"/>
        <family val="2"/>
      </rPr>
      <t xml:space="preserve"> </t>
    </r>
    <r>
      <rPr>
        <b/>
        <sz val="12"/>
        <rFont val="Arial"/>
        <family val="2"/>
      </rPr>
      <t xml:space="preserve">
</t>
    </r>
    <r>
      <rPr>
        <sz val="12"/>
        <rFont val="Arial"/>
        <family val="2"/>
      </rPr>
      <t>No se presentó ninguna limitación para cumplir con la actividad</t>
    </r>
  </si>
  <si>
    <r>
      <rPr>
        <b/>
        <sz val="12"/>
        <rFont val="Arial"/>
        <family val="2"/>
      </rPr>
      <t xml:space="preserve">Primer Trimestre: </t>
    </r>
    <r>
      <rPr>
        <sz val="12"/>
        <rFont val="Arial"/>
        <family val="2"/>
      </rPr>
      <t xml:space="preserve">
Informe de ejecución del contrato que incluye reportes y registro fotográfico.
</t>
    </r>
  </si>
  <si>
    <r>
      <rPr>
        <b/>
        <sz val="12"/>
        <rFont val="Arial"/>
        <family val="2"/>
      </rPr>
      <t>Primer Trimestre:</t>
    </r>
    <r>
      <rPr>
        <sz val="12"/>
        <rFont val="Arial"/>
        <family val="2"/>
      </rPr>
      <t xml:space="preserve">
Desde el proceso servicios administrativos se realizó seguimiento a los procesos que tiene a cargo para cubrir los servicios en todas las unidades de protección y sedes administrativas.</t>
    </r>
  </si>
  <si>
    <r>
      <rPr>
        <b/>
        <sz val="12"/>
        <rFont val="Arial"/>
        <family val="2"/>
      </rPr>
      <t xml:space="preserve">Primer Trimestre: </t>
    </r>
    <r>
      <rPr>
        <sz val="12"/>
        <rFont val="Arial"/>
        <family val="2"/>
      </rPr>
      <t xml:space="preserve">
Informe de seguimiento de los servicios prestados
</t>
    </r>
  </si>
  <si>
    <r>
      <rPr>
        <b/>
        <sz val="12"/>
        <rFont val="Arial"/>
        <family val="2"/>
      </rPr>
      <t>Primer Trimestre:</t>
    </r>
    <r>
      <rPr>
        <sz val="12"/>
        <rFont val="Arial"/>
        <family val="2"/>
      </rPr>
      <t xml:space="preserve">
Monitoreo plan de acción e indicadores estratégicos
Pantallazo de cargue en drive de las evidencias</t>
    </r>
  </si>
  <si>
    <r>
      <t xml:space="preserve">Primer Trimestre
</t>
    </r>
    <r>
      <rPr>
        <sz val="12"/>
        <rFont val="Arial"/>
        <family val="2"/>
      </rPr>
      <t>No se presentó ninguna limitación para cumplir con la actividad</t>
    </r>
  </si>
  <si>
    <r>
      <rPr>
        <b/>
        <sz val="12"/>
        <rFont val="Arial"/>
        <family val="2"/>
      </rPr>
      <t>Primer Trimestre:</t>
    </r>
    <r>
      <rPr>
        <sz val="12"/>
        <rFont val="Arial"/>
        <family val="2"/>
      </rPr>
      <t xml:space="preserve">
Monitoreo  plan de acción e indicadores estratégicos
Pantallazo de cargue en drive de las evidencias</t>
    </r>
  </si>
  <si>
    <t>IN-PEI-SAD-001</t>
  </si>
  <si>
    <t>02</t>
  </si>
  <si>
    <t>REVISIÓN Y SEGUIMIENTO POR LA OAP</t>
  </si>
  <si>
    <t>REVISO OAP:</t>
  </si>
  <si>
    <r>
      <rPr>
        <b/>
        <sz val="10"/>
        <rFont val="Times New Roman"/>
        <family val="1"/>
      </rPr>
      <t xml:space="preserve">PRIMER TRIMESTRE: </t>
    </r>
    <r>
      <rPr>
        <sz val="10"/>
        <rFont val="Times New Roman"/>
        <family val="1"/>
      </rPr>
      <t xml:space="preserve">Para el primer trimestre de la vigencia 2022 el área de servicios administrativos cubrió todas las necesidades de servicios de vigilancia, se cubrió en todas las sedes con guardas en los dos turnos. En cuanto al aseo se realizaran brigadas en la sedes administrativas, el servicio de cafetería fue cubierto en su totalidad con los implementos como el café, azúcar. El servicio de impresión y fotocopiado se prestó con 40 máquinas multifuncionales  distribuidas en las unidades y sedes administrativas  y en cuanto al servicio de transporte se prestaron servicios entre la flota propia, taxis y transporte de servicios especial, adicionalmente se cancelaron servicios por los usuarios que los solicitaron,  de las 26 unidades de protección y las 4 sedes administrativas </t>
    </r>
  </si>
  <si>
    <r>
      <rPr>
        <b/>
        <sz val="10"/>
        <rFont val="Times New Roman"/>
        <family val="1"/>
      </rPr>
      <t>PRIMER TRIMESTRE:</t>
    </r>
    <r>
      <rPr>
        <sz val="10"/>
        <rFont val="Times New Roman"/>
        <family val="1"/>
      </rPr>
      <t xml:space="preserve"> Para este trimestre no se presentaron limitantes para este indicador.</t>
    </r>
  </si>
  <si>
    <t>IN-PEI-SAD-002</t>
  </si>
  <si>
    <r>
      <rPr>
        <b/>
        <sz val="10"/>
        <rFont val="Times New Roman"/>
        <family val="1"/>
      </rPr>
      <t xml:space="preserve">PRIMER TRIMESTRE: </t>
    </r>
    <r>
      <rPr>
        <sz val="10"/>
        <rFont val="Times New Roman"/>
        <family val="1"/>
      </rPr>
      <t xml:space="preserve">La gestión de servicios administrativos en el primer trimestre de la vigencia 2022 adoptó e implemento los 4 acuerdos de servicio así:
 1. Aseo y cafetería: Se realizaron capacitaciones al personal  para la mejora del servicio en las sedes administrativas de igual manera se realizaron brigadas de aseo en las sedes para mejorar la percepción de los implementos y los bienes de la entidad.  
2. Transporte: El proceso de transporte está tramitando ante el proceso de tecnologías de la información la implantación de las solicitudes por medio de la plataforma ARANDA para prestar una respuesta rápida a cada una de las solicitudes.
3. Vigilancia: Se dictaron capacitaciones en cuanto al protocolo de servicios a todo el personal de seguridad para mejorar el servicio en las sedes, siempre se recalca la calidez en el servicio para mejorar la percepción de éste.  
4. Fotocopiado: Se realizaron capacitaciones para el manejo de las máquinas multifuncionales y campaña para que las personas no realicen manipulación a las maquina y así evitar el daño y no interrumpir el servicio de impresión y fotocopiado. </t>
    </r>
  </si>
  <si>
    <t>Formulación inicial</t>
  </si>
  <si>
    <t>Se incluye definición y criterios de calidad de iniciativas
Se incluye iniciativas  Implementación, desarrollo, interiorización y apropiación de las políticas de MIPG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</si>
  <si>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</si>
  <si>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Prestar los servicios de apoyo a la gestión para el optimo funcionamiento del instituto  (Servicios de vigilancia, aseo, cafetería y transporte)
Implementación, desarrollo, interiorización y apropiación de las políticas de MIPG.
Cerrar las brechas organizacionales para mejorar la gestión del instituto
</t>
  </si>
  <si>
    <t xml:space="preserve">REVISADO POR 
</t>
  </si>
  <si>
    <t>Hugo Alberto Carrillo Gómez - Subdirector Técnico Administrativo y Financiero  Cód. 068 Grado 02</t>
  </si>
  <si>
    <t>MIPG - STAF</t>
  </si>
  <si>
    <t>Nelson Enrique Ramirez  - Profesional equipo MIPG - STAF</t>
  </si>
  <si>
    <t xml:space="preserve">Yuli Cristel Peña Arboleda		</t>
  </si>
  <si>
    <t xml:space="preserve">20/09/2022		</t>
  </si>
  <si>
    <t>Carolina Ardila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</si>
</sst>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color rgb="FF000000"/>
      <name val="Arial"/>
      <family val="2"/>
    </font>
    <font>
      <b/>
      <u/>
      <sz val="14"/>
      <name val="Arial"/>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s>
  <fills count="1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333F4F"/>
      </left>
      <right style="medium">
        <color rgb="FF333F4F"/>
      </right>
      <top/>
      <bottom/>
      <diagonal/>
    </border>
    <border>
      <left style="medium">
        <color rgb="FF333F4F"/>
      </left>
      <right style="medium">
        <color rgb="FF333F4F"/>
      </right>
      <top style="medium">
        <color theme="3" tint="-0.249977111117893"/>
      </top>
      <bottom/>
      <diagonal/>
    </border>
    <border>
      <left style="medium">
        <color rgb="FF333F4F"/>
      </left>
      <right style="medium">
        <color rgb="FF333F4F"/>
      </right>
      <top/>
      <bottom style="medium">
        <color theme="3" tint="-0.249977111117893"/>
      </bottom>
      <diagonal/>
    </border>
    <border>
      <left style="medium">
        <color rgb="FF333F4F"/>
      </left>
      <right style="medium">
        <color indexed="64"/>
      </right>
      <top style="medium">
        <color rgb="FF333F4F"/>
      </top>
      <bottom/>
      <diagonal/>
    </border>
    <border>
      <left style="medium">
        <color rgb="FF333F4F"/>
      </left>
      <right style="medium">
        <color indexed="64"/>
      </right>
      <top/>
      <bottom style="medium">
        <color theme="3" tint="-0.24997711111789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right style="hair">
        <color indexed="8"/>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8" fillId="0" borderId="0"/>
  </cellStyleXfs>
  <cellXfs count="40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32" xfId="0" applyFont="1" applyFill="1" applyBorder="1" applyAlignment="1" applyProtection="1">
      <alignment vertical="center" wrapText="1"/>
      <protection locked="0"/>
    </xf>
    <xf numFmtId="0" fontId="22" fillId="13" borderId="48" xfId="0" applyFont="1" applyFill="1" applyBorder="1" applyAlignment="1" applyProtection="1">
      <alignment vertical="center" wrapText="1"/>
      <protection locked="0"/>
    </xf>
    <xf numFmtId="0" fontId="22" fillId="13" borderId="51"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4" fontId="8" fillId="6" borderId="7" xfId="0" applyNumberFormat="1"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31" fillId="0" borderId="0" xfId="4" applyFont="1"/>
    <xf numFmtId="0" fontId="29" fillId="0" borderId="0" xfId="4" applyFont="1" applyAlignment="1">
      <alignment vertical="center" wrapText="1"/>
    </xf>
    <xf numFmtId="0" fontId="33" fillId="0" borderId="0" xfId="4" applyFont="1"/>
    <xf numFmtId="0" fontId="30" fillId="0" borderId="1" xfId="4" applyFont="1" applyBorder="1" applyAlignment="1">
      <alignment horizontal="center" vertical="center"/>
    </xf>
    <xf numFmtId="10" fontId="30" fillId="0" borderId="0" xfId="4" applyNumberFormat="1" applyFont="1"/>
    <xf numFmtId="9" fontId="30" fillId="0" borderId="1" xfId="4" applyNumberFormat="1" applyFont="1" applyBorder="1" applyAlignment="1">
      <alignment horizontal="center" vertical="center"/>
    </xf>
    <xf numFmtId="9" fontId="30" fillId="0" borderId="1" xfId="4" applyNumberFormat="1" applyFont="1" applyBorder="1" applyAlignment="1">
      <alignment horizontal="center" vertical="center" wrapText="1"/>
    </xf>
    <xf numFmtId="0" fontId="29" fillId="0" borderId="0" xfId="4" applyFont="1" applyAlignment="1">
      <alignment horizontal="center" vertical="center"/>
    </xf>
    <xf numFmtId="0" fontId="29" fillId="0" borderId="0" xfId="4" applyFont="1" applyAlignment="1">
      <alignment horizontal="center"/>
    </xf>
    <xf numFmtId="10" fontId="30" fillId="0" borderId="0" xfId="4" applyNumberFormat="1" applyFont="1" applyAlignment="1">
      <alignment horizontal="center" vertical="center"/>
    </xf>
    <xf numFmtId="0" fontId="30" fillId="0" borderId="5" xfId="4" applyFont="1" applyBorder="1"/>
    <xf numFmtId="10" fontId="30" fillId="0" borderId="5" xfId="4" applyNumberFormat="1" applyFont="1" applyBorder="1" applyAlignment="1">
      <alignment horizontal="center" vertical="center"/>
    </xf>
    <xf numFmtId="0" fontId="30" fillId="0" borderId="6" xfId="4" applyFont="1" applyBorder="1"/>
    <xf numFmtId="0" fontId="34" fillId="0" borderId="0" xfId="4" applyFont="1"/>
    <xf numFmtId="0" fontId="30" fillId="0" borderId="0" xfId="4" applyFont="1" applyAlignment="1">
      <alignment horizontal="center" vertical="center"/>
    </xf>
    <xf numFmtId="9" fontId="30" fillId="0" borderId="0" xfId="4" applyNumberFormat="1" applyFont="1" applyAlignment="1">
      <alignment horizontal="center" vertical="center"/>
    </xf>
    <xf numFmtId="0" fontId="6" fillId="0" borderId="1" xfId="4" applyFont="1" applyBorder="1" applyAlignment="1">
      <alignment horizontal="center" vertical="center"/>
    </xf>
    <xf numFmtId="0" fontId="29" fillId="0" borderId="1" xfId="4" applyFont="1" applyBorder="1" applyAlignment="1">
      <alignment horizontal="left" vertical="center"/>
    </xf>
    <xf numFmtId="0" fontId="30" fillId="0" borderId="0" xfId="4" applyFont="1" applyAlignment="1">
      <alignment wrapText="1"/>
    </xf>
    <xf numFmtId="0" fontId="30" fillId="0" borderId="40" xfId="4" applyFont="1" applyBorder="1" applyAlignment="1">
      <alignment horizontal="center" vertical="center"/>
    </xf>
    <xf numFmtId="9" fontId="30" fillId="0" borderId="0" xfId="4" applyNumberFormat="1" applyFont="1" applyAlignment="1">
      <alignment horizontal="center" vertical="center" wrapText="1"/>
    </xf>
    <xf numFmtId="0" fontId="30" fillId="0" borderId="4" xfId="4" applyFont="1" applyBorder="1" applyAlignment="1">
      <alignment horizontal="center" vertical="center"/>
    </xf>
    <xf numFmtId="9" fontId="30" fillId="0" borderId="5" xfId="4" applyNumberFormat="1" applyFont="1" applyBorder="1" applyAlignment="1">
      <alignment horizontal="center" vertical="center"/>
    </xf>
    <xf numFmtId="9" fontId="30" fillId="0" borderId="5" xfId="4" applyNumberFormat="1" applyFont="1" applyBorder="1" applyAlignment="1">
      <alignment horizontal="center" vertical="center" wrapText="1"/>
    </xf>
    <xf numFmtId="49" fontId="32" fillId="18" borderId="1" xfId="4" applyNumberFormat="1" applyFont="1" applyFill="1" applyBorder="1" applyAlignment="1">
      <alignment horizontal="center" vertical="center" wrapText="1"/>
    </xf>
    <xf numFmtId="0" fontId="8" fillId="0" borderId="32" xfId="0" applyFont="1" applyFill="1" applyBorder="1" applyAlignment="1" applyProtection="1">
      <alignment horizontal="left" vertical="top" wrapText="1"/>
      <protection locked="0"/>
    </xf>
    <xf numFmtId="0" fontId="35" fillId="0" borderId="48" xfId="0" applyFont="1" applyFill="1" applyBorder="1" applyAlignment="1" applyProtection="1">
      <alignment horizontal="left" vertical="top" wrapText="1"/>
      <protection locked="0"/>
    </xf>
    <xf numFmtId="0" fontId="8" fillId="0" borderId="32"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35" fillId="0" borderId="32" xfId="0" applyFont="1" applyFill="1" applyBorder="1" applyAlignment="1" applyProtection="1">
      <alignment vertical="top" wrapText="1"/>
      <protection locked="0"/>
    </xf>
    <xf numFmtId="0" fontId="8" fillId="0" borderId="32" xfId="0" applyFont="1" applyFill="1" applyBorder="1" applyAlignment="1" applyProtection="1">
      <alignment vertical="top" wrapText="1"/>
      <protection locked="0"/>
    </xf>
    <xf numFmtId="0" fontId="8" fillId="0" borderId="32" xfId="0" applyFont="1" applyFill="1" applyBorder="1" applyAlignment="1" applyProtection="1">
      <alignment vertical="top" wrapText="1"/>
      <protection locked="0"/>
    </xf>
    <xf numFmtId="0" fontId="22" fillId="13" borderId="51" xfId="0" applyFont="1" applyFill="1" applyBorder="1" applyAlignment="1" applyProtection="1">
      <alignment vertical="top" wrapText="1"/>
      <protection locked="0"/>
    </xf>
    <xf numFmtId="0" fontId="22" fillId="13" borderId="6" xfId="0" applyFont="1" applyFill="1" applyBorder="1" applyAlignment="1" applyProtection="1">
      <alignment vertical="top" wrapText="1"/>
      <protection locked="0"/>
    </xf>
    <xf numFmtId="0" fontId="22" fillId="13" borderId="34" xfId="0" applyFont="1" applyFill="1" applyBorder="1" applyAlignment="1" applyProtection="1">
      <alignment vertical="top" wrapText="1"/>
      <protection locked="0"/>
    </xf>
    <xf numFmtId="0" fontId="22" fillId="13" borderId="41" xfId="0" applyFont="1" applyFill="1" applyBorder="1" applyAlignment="1" applyProtection="1">
      <alignment vertical="top" wrapText="1"/>
      <protection locked="0"/>
    </xf>
    <xf numFmtId="0" fontId="29" fillId="0" borderId="1" xfId="4" applyFont="1" applyBorder="1" applyAlignment="1">
      <alignment horizontal="center" wrapText="1"/>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35" fillId="0" borderId="48" xfId="0" applyFont="1" applyFill="1" applyBorder="1" applyAlignment="1" applyProtection="1">
      <alignment vertical="top" wrapText="1"/>
      <protection locked="0"/>
    </xf>
    <xf numFmtId="0" fontId="22" fillId="0" borderId="32" xfId="0" applyFont="1" applyFill="1" applyBorder="1" applyAlignment="1" applyProtection="1">
      <alignment vertical="top" wrapText="1"/>
      <protection locked="0"/>
    </xf>
    <xf numFmtId="0" fontId="8" fillId="0" borderId="48" xfId="0" applyFont="1" applyFill="1" applyBorder="1" applyAlignment="1" applyProtection="1">
      <alignment vertical="top" wrapText="1"/>
      <protection locked="0"/>
    </xf>
    <xf numFmtId="0" fontId="6" fillId="0" borderId="1" xfId="4" applyFont="1" applyBorder="1" applyAlignment="1">
      <alignment horizontal="left" vertical="center"/>
    </xf>
    <xf numFmtId="0" fontId="15" fillId="11" borderId="8" xfId="3" applyFont="1" applyFill="1" applyBorder="1" applyAlignment="1" applyProtection="1">
      <alignment vertical="center" wrapText="1"/>
      <protection locked="0"/>
    </xf>
    <xf numFmtId="0" fontId="15" fillId="11" borderId="86"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86" xfId="3" applyFont="1" applyFill="1" applyBorder="1" applyAlignment="1" applyProtection="1">
      <alignment horizontal="center" vertical="center" wrapText="1"/>
      <protection locked="0"/>
    </xf>
    <xf numFmtId="14" fontId="5" fillId="2" borderId="86" xfId="3" applyNumberFormat="1" applyFont="1" applyFill="1" applyBorder="1" applyAlignment="1" applyProtection="1">
      <alignment horizontal="center" vertical="center" wrapText="1"/>
      <protection locked="0"/>
    </xf>
    <xf numFmtId="0" fontId="21" fillId="14" borderId="101"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0" fontId="32" fillId="0" borderId="87" xfId="4" applyFont="1" applyBorder="1" applyAlignment="1">
      <alignment horizontal="center" vertical="center" wrapText="1"/>
    </xf>
    <xf numFmtId="0" fontId="32" fillId="0" borderId="1" xfId="4" applyFont="1" applyBorder="1" applyAlignment="1">
      <alignment horizontal="center" vertical="center" wrapText="1"/>
    </xf>
    <xf numFmtId="0" fontId="30" fillId="0" borderId="0" xfId="4" applyFont="1"/>
    <xf numFmtId="0" fontId="29" fillId="0" borderId="1" xfId="4" applyFont="1" applyBorder="1" applyAlignment="1">
      <alignment horizontal="center" vertical="center"/>
    </xf>
    <xf numFmtId="9" fontId="32" fillId="0" borderId="1" xfId="4" applyNumberFormat="1"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90" xfId="4" applyFont="1" applyBorder="1" applyAlignment="1">
      <alignment horizontal="center" vertical="center"/>
    </xf>
    <xf numFmtId="0" fontId="29" fillId="0" borderId="5" xfId="4" applyFont="1" applyBorder="1" applyAlignment="1">
      <alignment horizontal="center" vertical="center"/>
    </xf>
    <xf numFmtId="0" fontId="29" fillId="0" borderId="1" xfId="4" applyFont="1" applyBorder="1" applyAlignment="1">
      <alignment horizontal="center" vertical="center" wrapText="1"/>
    </xf>
    <xf numFmtId="0" fontId="17" fillId="3" borderId="67" xfId="0" applyFont="1" applyFill="1" applyBorder="1" applyAlignment="1" applyProtection="1">
      <alignment horizontal="left" vertical="center" wrapText="1"/>
      <protection locked="0"/>
    </xf>
    <xf numFmtId="0" fontId="17" fillId="3" borderId="68" xfId="0" applyFont="1" applyFill="1" applyBorder="1" applyAlignment="1" applyProtection="1">
      <alignment horizontal="left" vertical="center" wrapText="1"/>
      <protection locked="0"/>
    </xf>
    <xf numFmtId="0" fontId="17" fillId="3" borderId="69"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14" fontId="17" fillId="3" borderId="86" xfId="0" applyNumberFormat="1" applyFont="1" applyFill="1" applyBorder="1" applyAlignment="1" applyProtection="1">
      <alignment horizontal="center" vertical="center" wrapText="1"/>
      <protection locked="0"/>
    </xf>
    <xf numFmtId="14" fontId="13" fillId="3" borderId="86" xfId="0" applyNumberFormat="1" applyFont="1" applyFill="1" applyBorder="1" applyAlignment="1" applyProtection="1">
      <alignment horizontal="center" vertical="center" wrapText="1"/>
      <protection locked="0"/>
    </xf>
    <xf numFmtId="0" fontId="13" fillId="3" borderId="86"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9" fillId="10" borderId="0" xfId="0" applyFont="1" applyFill="1" applyAlignment="1" applyProtection="1">
      <alignment horizontal="center" vertical="center" wrapText="1"/>
      <protection locked="0"/>
    </xf>
    <xf numFmtId="0" fontId="8" fillId="3" borderId="86" xfId="0" applyFont="1" applyFill="1" applyBorder="1" applyAlignment="1" applyProtection="1">
      <alignment horizontal="center" vertical="center" wrapText="1"/>
      <protection locked="0"/>
    </xf>
    <xf numFmtId="9" fontId="13" fillId="3" borderId="86" xfId="0" applyNumberFormat="1" applyFont="1" applyFill="1" applyBorder="1" applyAlignment="1" applyProtection="1">
      <alignment horizontal="center" vertical="center" wrapText="1"/>
      <protection locked="0"/>
    </xf>
    <xf numFmtId="9" fontId="17" fillId="3" borderId="86" xfId="0" applyNumberFormat="1" applyFont="1" applyFill="1" applyBorder="1" applyAlignment="1" applyProtection="1">
      <alignment horizontal="center" vertical="center" wrapText="1"/>
      <protection locked="0"/>
    </xf>
    <xf numFmtId="0" fontId="17" fillId="3" borderId="86" xfId="0"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67"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2" borderId="7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9" fontId="13" fillId="3" borderId="31"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9" fontId="13" fillId="3" borderId="44"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9" fontId="17" fillId="3" borderId="44" xfId="0" applyNumberFormat="1"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9" fontId="17" fillId="3" borderId="78" xfId="0" applyNumberFormat="1" applyFont="1" applyFill="1" applyBorder="1" applyAlignment="1" applyProtection="1">
      <alignment horizontal="center" vertical="center" wrapText="1"/>
      <protection locked="0"/>
    </xf>
    <xf numFmtId="9" fontId="17" fillId="3" borderId="79" xfId="0" applyNumberFormat="1" applyFont="1" applyFill="1" applyBorder="1" applyAlignment="1" applyProtection="1">
      <alignment horizontal="center" vertical="center" wrapText="1"/>
      <protection locked="0"/>
    </xf>
    <xf numFmtId="9" fontId="17" fillId="3" borderId="80" xfId="0" applyNumberFormat="1" applyFont="1" applyFill="1" applyBorder="1" applyAlignment="1" applyProtection="1">
      <alignment horizontal="center" vertical="center" wrapText="1"/>
      <protection locked="0"/>
    </xf>
    <xf numFmtId="14" fontId="17" fillId="3" borderId="49" xfId="0" applyNumberFormat="1" applyFont="1" applyFill="1" applyBorder="1" applyAlignment="1" applyProtection="1">
      <alignment horizontal="center" vertical="center" wrapText="1"/>
      <protection locked="0"/>
    </xf>
    <xf numFmtId="14" fontId="17" fillId="3" borderId="50" xfId="0" applyNumberFormat="1" applyFont="1" applyFill="1" applyBorder="1" applyAlignment="1" applyProtection="1">
      <alignment horizontal="center" vertical="center" wrapText="1"/>
      <protection locked="0"/>
    </xf>
    <xf numFmtId="14" fontId="17" fillId="3" borderId="57" xfId="0" applyNumberFormat="1"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165" fontId="13" fillId="3" borderId="43" xfId="0" applyNumberFormat="1"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15" fillId="11" borderId="86" xfId="3" applyFont="1" applyFill="1" applyBorder="1" applyAlignment="1" applyProtection="1">
      <alignment horizontal="center" vertical="center" wrapText="1"/>
      <protection locked="0"/>
    </xf>
    <xf numFmtId="0" fontId="5" fillId="2" borderId="86" xfId="3"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0" fontId="22" fillId="13" borderId="61" xfId="0" applyFont="1" applyFill="1" applyBorder="1" applyAlignment="1" applyProtection="1">
      <alignment horizontal="center" vertical="center" wrapText="1"/>
      <protection locked="0"/>
    </xf>
    <xf numFmtId="0" fontId="22" fillId="13" borderId="32" xfId="0" applyFont="1" applyFill="1" applyBorder="1" applyAlignment="1" applyProtection="1">
      <alignment horizontal="center" vertical="center" wrapText="1"/>
      <protection locked="0"/>
    </xf>
    <xf numFmtId="0" fontId="22" fillId="13" borderId="100" xfId="0" applyFont="1" applyFill="1" applyBorder="1" applyAlignment="1" applyProtection="1">
      <alignment horizontal="center" vertical="center" wrapText="1"/>
      <protection locked="0"/>
    </xf>
    <xf numFmtId="0" fontId="22" fillId="13" borderId="88" xfId="0" applyFont="1" applyFill="1" applyBorder="1" applyAlignment="1" applyProtection="1">
      <alignment horizontal="center" vertical="center" wrapText="1"/>
      <protection locked="0"/>
    </xf>
    <xf numFmtId="0" fontId="22" fillId="13" borderId="89" xfId="0" applyFont="1" applyFill="1" applyBorder="1" applyAlignment="1" applyProtection="1">
      <alignment horizontal="center" vertical="center" wrapText="1"/>
      <protection locked="0"/>
    </xf>
    <xf numFmtId="0" fontId="22" fillId="13" borderId="62"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left" vertical="center" wrapText="1"/>
      <protection locked="0"/>
    </xf>
    <xf numFmtId="0" fontId="13" fillId="3" borderId="46" xfId="0" applyFont="1" applyFill="1" applyBorder="1" applyAlignment="1" applyProtection="1">
      <alignment horizontal="left" vertical="center" wrapText="1"/>
      <protection locked="0"/>
    </xf>
    <xf numFmtId="0" fontId="17" fillId="3" borderId="44" xfId="0" applyFont="1" applyFill="1" applyBorder="1" applyAlignment="1" applyProtection="1">
      <alignment horizontal="left" vertical="center" wrapText="1"/>
      <protection locked="0"/>
    </xf>
    <xf numFmtId="0" fontId="17" fillId="3" borderId="31"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0" fontId="11" fillId="12" borderId="1"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9" fontId="17" fillId="3" borderId="86" xfId="2" applyFont="1" applyFill="1" applyBorder="1" applyAlignment="1" applyProtection="1">
      <alignment horizontal="center" vertical="center" wrapText="1"/>
      <protection locked="0"/>
    </xf>
    <xf numFmtId="9" fontId="17" fillId="3" borderId="78" xfId="2" applyFont="1" applyFill="1" applyBorder="1" applyAlignment="1" applyProtection="1">
      <alignment horizontal="center" vertical="center" wrapText="1"/>
      <protection locked="0"/>
    </xf>
    <xf numFmtId="9" fontId="17" fillId="3" borderId="79" xfId="2" applyFont="1" applyFill="1" applyBorder="1" applyAlignment="1" applyProtection="1">
      <alignment horizontal="center" vertical="center" wrapText="1"/>
      <protection locked="0"/>
    </xf>
    <xf numFmtId="9" fontId="17" fillId="3" borderId="80" xfId="2"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165" fontId="17" fillId="3" borderId="33" xfId="2" applyNumberFormat="1" applyFont="1" applyFill="1" applyBorder="1" applyAlignment="1" applyProtection="1">
      <alignment horizontal="center" vertical="center" wrapText="1"/>
      <protection locked="0"/>
    </xf>
    <xf numFmtId="165" fontId="17" fillId="3" borderId="34" xfId="2" applyNumberFormat="1" applyFont="1" applyFill="1" applyBorder="1" applyAlignment="1" applyProtection="1">
      <alignment horizontal="center" vertical="center" wrapText="1"/>
      <protection locked="0"/>
    </xf>
    <xf numFmtId="165" fontId="17" fillId="3" borderId="35" xfId="2" applyNumberFormat="1"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0" fontId="26" fillId="9" borderId="82" xfId="0" applyFont="1" applyFill="1" applyBorder="1" applyAlignment="1" applyProtection="1">
      <alignment horizontal="center" vertical="center" wrapText="1"/>
      <protection locked="0"/>
    </xf>
    <xf numFmtId="0" fontId="26" fillId="9" borderId="81" xfId="0" applyFont="1" applyFill="1" applyBorder="1" applyAlignment="1" applyProtection="1">
      <alignment horizontal="center" vertical="center" wrapText="1"/>
      <protection locked="0"/>
    </xf>
    <xf numFmtId="0" fontId="26" fillId="9" borderId="83" xfId="0" applyFont="1" applyFill="1" applyBorder="1" applyAlignment="1" applyProtection="1">
      <alignment horizontal="center" vertical="center" wrapText="1"/>
      <protection locked="0"/>
    </xf>
    <xf numFmtId="0" fontId="26" fillId="9" borderId="27" xfId="0" applyFont="1" applyFill="1" applyBorder="1" applyAlignment="1" applyProtection="1">
      <alignment horizontal="center" vertical="center" wrapText="1"/>
      <protection locked="0"/>
    </xf>
    <xf numFmtId="0" fontId="11" fillId="12" borderId="0"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0" fontId="26" fillId="9" borderId="84" xfId="0" applyFont="1" applyFill="1" applyBorder="1" applyAlignment="1" applyProtection="1">
      <alignment horizontal="center" vertical="center" wrapText="1"/>
      <protection locked="0"/>
    </xf>
    <xf numFmtId="0" fontId="26" fillId="9" borderId="66" xfId="0" applyFont="1" applyFill="1" applyBorder="1" applyAlignment="1" applyProtection="1">
      <alignment horizontal="center" vertical="center" wrapText="1"/>
      <protection locked="0"/>
    </xf>
    <xf numFmtId="0" fontId="26" fillId="9" borderId="85"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Border="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11" fillId="12" borderId="58"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Border="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8" fillId="0" borderId="98" xfId="0" applyFont="1" applyFill="1" applyBorder="1" applyAlignment="1" applyProtection="1">
      <alignment horizontal="left" vertical="top" wrapText="1"/>
      <protection locked="0"/>
    </xf>
    <xf numFmtId="0" fontId="8" fillId="0" borderId="99" xfId="0" applyFont="1" applyFill="1" applyBorder="1" applyAlignment="1" applyProtection="1">
      <alignment horizontal="left" vertical="top" wrapText="1"/>
      <protection locked="0"/>
    </xf>
    <xf numFmtId="0" fontId="8" fillId="0" borderId="48" xfId="0" applyFont="1" applyFill="1" applyBorder="1" applyAlignment="1" applyProtection="1">
      <alignment horizontal="left" vertical="top" wrapText="1"/>
      <protection locked="0"/>
    </xf>
    <xf numFmtId="0" fontId="8" fillId="0" borderId="61" xfId="0" applyFont="1" applyFill="1" applyBorder="1" applyAlignment="1" applyProtection="1">
      <alignment horizontal="left" vertical="top" wrapText="1"/>
      <protection locked="0"/>
    </xf>
    <xf numFmtId="0" fontId="8" fillId="0" borderId="32" xfId="0" applyFont="1" applyFill="1" applyBorder="1" applyAlignment="1" applyProtection="1">
      <alignment horizontal="left" vertical="top"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35" fillId="0" borderId="61" xfId="0" applyFont="1" applyFill="1" applyBorder="1" applyAlignment="1" applyProtection="1">
      <alignment horizontal="left" vertical="top" wrapText="1"/>
      <protection locked="0"/>
    </xf>
    <xf numFmtId="0" fontId="35" fillId="0" borderId="32" xfId="0" applyFont="1" applyFill="1" applyBorder="1" applyAlignment="1" applyProtection="1">
      <alignment horizontal="left" vertical="top" wrapText="1"/>
      <protection locked="0"/>
    </xf>
    <xf numFmtId="0" fontId="8" fillId="0" borderId="61" xfId="0" applyFont="1" applyFill="1" applyBorder="1" applyAlignment="1" applyProtection="1">
      <alignment vertical="top" wrapText="1"/>
      <protection locked="0"/>
    </xf>
    <xf numFmtId="0" fontId="8" fillId="0" borderId="32" xfId="0" applyFont="1" applyFill="1" applyBorder="1" applyAlignment="1" applyProtection="1">
      <alignment vertical="top" wrapText="1"/>
      <protection locked="0"/>
    </xf>
    <xf numFmtId="9" fontId="20" fillId="14" borderId="101" xfId="0" applyNumberFormat="1" applyFont="1" applyFill="1" applyBorder="1" applyAlignment="1" applyProtection="1">
      <alignment horizontal="center" vertical="center" wrapText="1"/>
      <protection locked="0"/>
    </xf>
    <xf numFmtId="0" fontId="10" fillId="11" borderId="101" xfId="3" applyFont="1" applyFill="1" applyBorder="1" applyAlignment="1" applyProtection="1">
      <alignment horizontal="center" vertical="center" wrapText="1"/>
      <protection locked="0"/>
    </xf>
    <xf numFmtId="0" fontId="5" fillId="8" borderId="101" xfId="0" applyFont="1" applyFill="1" applyBorder="1" applyAlignment="1" applyProtection="1">
      <alignment horizontal="center" vertical="center"/>
      <protection locked="0"/>
    </xf>
    <xf numFmtId="14" fontId="5" fillId="8" borderId="101" xfId="0" applyNumberFormat="1" applyFont="1" applyFill="1" applyBorder="1" applyAlignment="1" applyProtection="1">
      <alignment horizontal="center" vertical="center"/>
      <protection locked="0"/>
    </xf>
    <xf numFmtId="0" fontId="5" fillId="8" borderId="102" xfId="0" applyFont="1" applyFill="1" applyBorder="1" applyAlignment="1" applyProtection="1">
      <alignment horizontal="center" vertical="center"/>
      <protection locked="0"/>
    </xf>
    <xf numFmtId="0" fontId="5" fillId="8" borderId="103" xfId="0" applyFont="1" applyFill="1" applyBorder="1" applyAlignment="1" applyProtection="1">
      <alignment horizontal="center" vertical="center"/>
      <protection locked="0"/>
    </xf>
    <xf numFmtId="0" fontId="5" fillId="8" borderId="104" xfId="0" applyFont="1" applyFill="1" applyBorder="1" applyAlignment="1" applyProtection="1">
      <alignment horizontal="center" vertical="center"/>
      <protection locked="0"/>
    </xf>
    <xf numFmtId="0" fontId="5" fillId="8" borderId="101" xfId="0" applyFont="1" applyFill="1" applyBorder="1" applyAlignment="1" applyProtection="1">
      <alignment horizontal="center" vertical="center" wrapText="1"/>
      <protection locked="0"/>
    </xf>
    <xf numFmtId="0" fontId="29" fillId="18" borderId="87" xfId="4" applyFont="1" applyFill="1" applyBorder="1" applyAlignment="1">
      <alignment horizontal="center" vertical="center" wrapText="1"/>
    </xf>
    <xf numFmtId="0" fontId="29" fillId="18" borderId="88" xfId="4" applyFont="1" applyFill="1" applyBorder="1" applyAlignment="1">
      <alignment horizontal="center" vertical="center" wrapText="1"/>
    </xf>
    <xf numFmtId="0" fontId="29" fillId="18" borderId="89" xfId="4" applyFont="1" applyFill="1" applyBorder="1" applyAlignment="1">
      <alignment horizontal="center" vertical="center" wrapText="1"/>
    </xf>
    <xf numFmtId="0" fontId="32" fillId="0" borderId="87" xfId="4" applyFont="1" applyBorder="1" applyAlignment="1">
      <alignment horizontal="center" vertical="center" wrapText="1"/>
    </xf>
    <xf numFmtId="0" fontId="32" fillId="0" borderId="88" xfId="4" applyFont="1" applyBorder="1" applyAlignment="1">
      <alignment horizontal="center" vertical="center" wrapText="1"/>
    </xf>
    <xf numFmtId="0" fontId="32" fillId="0" borderId="89" xfId="4" applyFont="1" applyBorder="1" applyAlignment="1">
      <alignment horizontal="center" vertical="center" wrapText="1"/>
    </xf>
    <xf numFmtId="0" fontId="6" fillId="0" borderId="87" xfId="4" applyFont="1" applyBorder="1" applyAlignment="1">
      <alignment horizontal="left" vertical="center"/>
    </xf>
    <xf numFmtId="0" fontId="6" fillId="0" borderId="89" xfId="4" applyFont="1" applyBorder="1" applyAlignment="1">
      <alignment horizontal="left" vertical="center"/>
    </xf>
    <xf numFmtId="14" fontId="29" fillId="0" borderId="1" xfId="4" applyNumberFormat="1" applyFont="1" applyBorder="1" applyAlignment="1">
      <alignment horizontal="center" vertical="center"/>
    </xf>
    <xf numFmtId="0" fontId="29" fillId="0" borderId="1" xfId="4" applyFont="1" applyBorder="1" applyAlignment="1">
      <alignment horizontal="center" vertical="center"/>
    </xf>
    <xf numFmtId="0" fontId="29" fillId="0" borderId="87" xfId="4" applyFont="1" applyBorder="1" applyAlignment="1">
      <alignment horizontal="center" vertical="center"/>
    </xf>
    <xf numFmtId="0" fontId="29" fillId="0" borderId="88" xfId="4" applyFont="1" applyBorder="1" applyAlignment="1">
      <alignment horizontal="center" vertical="center"/>
    </xf>
    <xf numFmtId="0" fontId="29" fillId="0" borderId="89" xfId="4" applyFont="1" applyBorder="1" applyAlignment="1">
      <alignment horizontal="center" vertical="center"/>
    </xf>
    <xf numFmtId="0" fontId="29" fillId="17" borderId="87" xfId="4" applyFont="1" applyFill="1" applyBorder="1" applyAlignment="1">
      <alignment horizontal="center" vertical="center"/>
    </xf>
    <xf numFmtId="0" fontId="29" fillId="17" borderId="88" xfId="4" applyFont="1" applyFill="1" applyBorder="1" applyAlignment="1">
      <alignment horizontal="center" vertical="center"/>
    </xf>
    <xf numFmtId="0" fontId="29" fillId="17" borderId="89" xfId="4" applyFont="1" applyFill="1" applyBorder="1" applyAlignment="1">
      <alignment horizontal="center" vertical="center"/>
    </xf>
    <xf numFmtId="0" fontId="29" fillId="0" borderId="1" xfId="4" applyFont="1" applyBorder="1" applyAlignment="1">
      <alignment horizontal="center"/>
    </xf>
    <xf numFmtId="49" fontId="29" fillId="0" borderId="1" xfId="4" applyNumberFormat="1" applyFont="1" applyBorder="1" applyAlignment="1">
      <alignment horizontal="center"/>
    </xf>
    <xf numFmtId="0" fontId="32" fillId="0" borderId="1" xfId="4" applyFont="1" applyBorder="1" applyAlignment="1">
      <alignment horizontal="center" vertical="center" wrapText="1"/>
    </xf>
    <xf numFmtId="0" fontId="30" fillId="0" borderId="87" xfId="4" applyFont="1" applyBorder="1" applyAlignment="1">
      <alignment horizontal="center"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49" fontId="32" fillId="0" borderId="87" xfId="4" applyNumberFormat="1" applyFont="1" applyBorder="1" applyAlignment="1">
      <alignment horizontal="center" vertical="center" wrapText="1"/>
    </xf>
    <xf numFmtId="49" fontId="32" fillId="0" borderId="88" xfId="4" applyNumberFormat="1" applyFont="1" applyBorder="1" applyAlignment="1">
      <alignment horizontal="center" vertical="center" wrapText="1"/>
    </xf>
    <xf numFmtId="49" fontId="32" fillId="0" borderId="89" xfId="4" applyNumberFormat="1" applyFont="1" applyBorder="1" applyAlignment="1">
      <alignment horizontal="center" vertical="center" wrapText="1"/>
    </xf>
    <xf numFmtId="0" fontId="29" fillId="0" borderId="1" xfId="4" applyFont="1" applyBorder="1" applyAlignment="1">
      <alignment horizontal="center" vertical="center" wrapText="1"/>
    </xf>
    <xf numFmtId="0" fontId="29" fillId="0" borderId="87" xfId="4" applyFont="1" applyBorder="1" applyAlignment="1">
      <alignment horizontal="center" vertical="center" wrapText="1"/>
    </xf>
    <xf numFmtId="0" fontId="29" fillId="0" borderId="88" xfId="4" applyFont="1" applyBorder="1" applyAlignment="1">
      <alignment horizontal="center" vertical="center" wrapText="1"/>
    </xf>
    <xf numFmtId="0" fontId="29" fillId="0" borderId="89" xfId="4" applyFont="1" applyBorder="1" applyAlignment="1">
      <alignment horizontal="center" vertical="center" wrapText="1"/>
    </xf>
    <xf numFmtId="9" fontId="32" fillId="0" borderId="1" xfId="4" applyNumberFormat="1" applyFont="1" applyBorder="1" applyAlignment="1">
      <alignment horizontal="center" vertical="center" wrapText="1"/>
    </xf>
    <xf numFmtId="49" fontId="32" fillId="0" borderId="1" xfId="4" applyNumberFormat="1" applyFont="1" applyBorder="1" applyAlignment="1">
      <alignment horizontal="center" vertical="center" wrapText="1"/>
    </xf>
    <xf numFmtId="0" fontId="6" fillId="0" borderId="1" xfId="4" applyFont="1" applyBorder="1" applyAlignment="1">
      <alignment horizontal="center" vertical="center" wrapText="1"/>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90" xfId="4" applyFont="1" applyBorder="1" applyAlignment="1">
      <alignment horizontal="center" vertical="center"/>
    </xf>
    <xf numFmtId="0" fontId="29" fillId="0" borderId="4" xfId="4" applyFont="1" applyBorder="1" applyAlignment="1">
      <alignment horizontal="center" vertical="center"/>
    </xf>
    <xf numFmtId="0" fontId="29" fillId="0" borderId="5" xfId="4" applyFont="1" applyBorder="1" applyAlignment="1">
      <alignment horizontal="center" vertical="center"/>
    </xf>
    <xf numFmtId="0" fontId="29" fillId="0" borderId="6" xfId="4" applyFont="1" applyBorder="1" applyAlignment="1">
      <alignment horizontal="center" vertical="center"/>
    </xf>
    <xf numFmtId="0" fontId="29" fillId="0" borderId="2" xfId="4" applyFont="1" applyBorder="1" applyAlignment="1">
      <alignment horizontal="center" vertical="center" wrapText="1"/>
    </xf>
    <xf numFmtId="0" fontId="29" fillId="0" borderId="3" xfId="4" applyFont="1" applyBorder="1" applyAlignment="1">
      <alignment horizontal="center" vertical="center" wrapText="1"/>
    </xf>
    <xf numFmtId="0" fontId="29" fillId="0" borderId="90" xfId="4" applyFont="1" applyBorder="1" applyAlignment="1">
      <alignment horizontal="center" vertical="center" wrapText="1"/>
    </xf>
    <xf numFmtId="0" fontId="29" fillId="0" borderId="4" xfId="4" applyFont="1" applyBorder="1" applyAlignment="1">
      <alignment horizontal="center" vertical="center" wrapText="1"/>
    </xf>
    <xf numFmtId="0" fontId="29" fillId="0" borderId="5" xfId="4" applyFont="1" applyBorder="1" applyAlignment="1">
      <alignment horizontal="center" vertical="center" wrapText="1"/>
    </xf>
    <xf numFmtId="0" fontId="29" fillId="0" borderId="6" xfId="4" applyFont="1" applyBorder="1" applyAlignment="1">
      <alignment horizontal="center" vertical="center" wrapText="1"/>
    </xf>
    <xf numFmtId="0" fontId="29" fillId="0" borderId="70" xfId="4" applyFont="1" applyBorder="1" applyAlignment="1">
      <alignment horizontal="center" vertical="center" wrapText="1"/>
    </xf>
    <xf numFmtId="0" fontId="29" fillId="0" borderId="51" xfId="4" applyFont="1" applyBorder="1" applyAlignment="1">
      <alignment horizontal="center" vertical="center" wrapText="1"/>
    </xf>
    <xf numFmtId="0" fontId="29" fillId="3" borderId="87" xfId="4" applyFont="1" applyFill="1" applyBorder="1" applyAlignment="1">
      <alignment horizontal="center" vertical="center"/>
    </xf>
    <xf numFmtId="0" fontId="29" fillId="3" borderId="88" xfId="4" applyFont="1" applyFill="1" applyBorder="1" applyAlignment="1">
      <alignment horizontal="center" vertical="center"/>
    </xf>
    <xf numFmtId="0" fontId="29" fillId="3" borderId="89" xfId="4" applyFont="1" applyFill="1" applyBorder="1" applyAlignment="1">
      <alignment horizontal="center" vertical="center"/>
    </xf>
    <xf numFmtId="9" fontId="32" fillId="0" borderId="87" xfId="4" applyNumberFormat="1" applyFont="1" applyBorder="1" applyAlignment="1">
      <alignment horizontal="center" vertical="center" wrapText="1"/>
    </xf>
    <xf numFmtId="9" fontId="32" fillId="0" borderId="89" xfId="4" applyNumberFormat="1" applyFont="1" applyBorder="1" applyAlignment="1">
      <alignment horizontal="center" vertical="center" wrapText="1"/>
    </xf>
    <xf numFmtId="0" fontId="29" fillId="0" borderId="1" xfId="4" applyFont="1" applyBorder="1" applyAlignment="1">
      <alignment horizontal="left" vertical="center" wrapText="1"/>
    </xf>
    <xf numFmtId="0" fontId="29" fillId="17" borderId="1" xfId="4" applyFont="1" applyFill="1" applyBorder="1" applyAlignment="1">
      <alignment horizontal="center" vertical="center"/>
    </xf>
    <xf numFmtId="0" fontId="29" fillId="0" borderId="87" xfId="4" applyFont="1" applyBorder="1" applyAlignment="1">
      <alignment horizontal="left" vertical="center" wrapText="1"/>
    </xf>
    <xf numFmtId="0" fontId="29" fillId="0" borderId="89" xfId="4" applyFont="1" applyBorder="1" applyAlignment="1">
      <alignment horizontal="left" vertical="center" wrapText="1"/>
    </xf>
    <xf numFmtId="0" fontId="30" fillId="0" borderId="0" xfId="4" applyFont="1"/>
    <xf numFmtId="0" fontId="30" fillId="0" borderId="91" xfId="4" applyFont="1" applyBorder="1"/>
    <xf numFmtId="0" fontId="30" fillId="0" borderId="97" xfId="4" applyFont="1" applyBorder="1"/>
    <xf numFmtId="0" fontId="30" fillId="0" borderId="41" xfId="4" applyFont="1" applyBorder="1"/>
    <xf numFmtId="0" fontId="30" fillId="0" borderId="92" xfId="4" applyFont="1" applyBorder="1"/>
    <xf numFmtId="0" fontId="30" fillId="0" borderId="93" xfId="4" applyFont="1" applyBorder="1"/>
    <xf numFmtId="0" fontId="29" fillId="18" borderId="1" xfId="4" applyFont="1" applyFill="1" applyBorder="1" applyAlignment="1">
      <alignment horizontal="center" vertical="center"/>
    </xf>
    <xf numFmtId="0" fontId="6" fillId="18" borderId="1" xfId="4" applyFont="1" applyFill="1" applyBorder="1" applyAlignment="1">
      <alignment horizontal="center" vertical="center"/>
    </xf>
    <xf numFmtId="0" fontId="6" fillId="0" borderId="88" xfId="4" applyFont="1" applyBorder="1" applyAlignment="1">
      <alignment horizontal="center" vertical="center"/>
    </xf>
    <xf numFmtId="0" fontId="6" fillId="0" borderId="89" xfId="4" applyFont="1" applyBorder="1" applyAlignment="1">
      <alignment horizontal="center" vertical="center"/>
    </xf>
    <xf numFmtId="0" fontId="6" fillId="0" borderId="87" xfId="4" applyFont="1" applyBorder="1" applyAlignment="1">
      <alignment horizontal="center" vertical="center"/>
    </xf>
    <xf numFmtId="14" fontId="32" fillId="0" borderId="1" xfId="4" applyNumberFormat="1" applyFont="1" applyBorder="1" applyAlignment="1">
      <alignment horizontal="center" vertical="center" wrapText="1"/>
    </xf>
    <xf numFmtId="0" fontId="30" fillId="0" borderId="2" xfId="4" applyFont="1" applyBorder="1" applyAlignment="1">
      <alignment horizontal="center" vertical="center" wrapText="1"/>
    </xf>
    <xf numFmtId="0" fontId="30" fillId="0" borderId="3"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4" xfId="4" applyFont="1" applyBorder="1" applyAlignment="1">
      <alignment horizontal="center" vertical="center" wrapText="1"/>
    </xf>
    <xf numFmtId="0" fontId="30" fillId="0" borderId="5"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87" xfId="4" applyFont="1" applyBorder="1" applyAlignment="1">
      <alignment horizontal="center" vertical="center" wrapText="1"/>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32" fillId="0" borderId="2" xfId="4" applyFont="1" applyBorder="1" applyAlignment="1">
      <alignment horizontal="left" vertical="center" wrapText="1"/>
    </xf>
    <xf numFmtId="0" fontId="32" fillId="0" borderId="3" xfId="4" applyFont="1" applyBorder="1" applyAlignment="1">
      <alignment horizontal="left" vertical="center" wrapText="1"/>
    </xf>
    <xf numFmtId="0" fontId="32" fillId="0" borderId="90" xfId="4" applyFont="1" applyBorder="1" applyAlignment="1">
      <alignment horizontal="left" vertical="center" wrapText="1"/>
    </xf>
    <xf numFmtId="0" fontId="32" fillId="0" borderId="94" xfId="4" applyFont="1" applyBorder="1" applyAlignment="1">
      <alignment horizontal="left" vertical="center"/>
    </xf>
    <xf numFmtId="0" fontId="32" fillId="0" borderId="95" xfId="4" applyFont="1" applyBorder="1" applyAlignment="1">
      <alignment horizontal="left" vertical="center"/>
    </xf>
    <xf numFmtId="0" fontId="32" fillId="0" borderId="96" xfId="4" applyFont="1" applyBorder="1" applyAlignment="1">
      <alignment horizontal="left" vertical="center"/>
    </xf>
    <xf numFmtId="0" fontId="32" fillId="0" borderId="2" xfId="4" applyFont="1" applyBorder="1" applyAlignment="1">
      <alignment horizontal="left" vertical="top" wrapText="1"/>
    </xf>
    <xf numFmtId="0" fontId="32" fillId="0" borderId="3" xfId="4" applyFont="1" applyBorder="1" applyAlignment="1">
      <alignment horizontal="left" vertical="top" wrapText="1"/>
    </xf>
    <xf numFmtId="0" fontId="32" fillId="0" borderId="90" xfId="4" applyFont="1" applyBorder="1" applyAlignment="1">
      <alignment horizontal="left" vertical="top" wrapText="1"/>
    </xf>
    <xf numFmtId="0" fontId="32" fillId="0" borderId="94" xfId="4" applyFont="1" applyBorder="1" applyAlignment="1">
      <alignment horizontal="left" vertical="top"/>
    </xf>
    <xf numFmtId="0" fontId="32" fillId="0" borderId="95" xfId="4" applyFont="1" applyBorder="1" applyAlignment="1">
      <alignment horizontal="left" vertical="top"/>
    </xf>
    <xf numFmtId="0" fontId="32" fillId="0" borderId="96" xfId="4" applyFont="1" applyBorder="1" applyAlignment="1">
      <alignment horizontal="left" vertical="top"/>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'IN-PEI-SAD-002'!$C$30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'IN-PEI-SAD-002'!$C$31:$C$34</c15:sqref>
                  </c15:fullRef>
                </c:ext>
              </c:extLst>
              <c:f>'IN-PEI-SAD-002'!$C$31:$C$34</c:f>
              <c:numCache>
                <c:formatCode>0%</c:formatCode>
                <c:ptCount val="4"/>
                <c:pt idx="0">
                  <c:v>0.75</c:v>
                </c:pt>
                <c:pt idx="1">
                  <c:v>0</c:v>
                </c:pt>
                <c:pt idx="2">
                  <c:v>0</c:v>
                </c:pt>
                <c:pt idx="3">
                  <c:v>0</c:v>
                </c:pt>
              </c:numCache>
            </c:numRef>
          </c:val>
          <c:extLst>
            <c:ext xmlns:c16="http://schemas.microsoft.com/office/drawing/2014/chart" uri="{C3380CC4-5D6E-409C-BE32-E72D297353CC}">
              <c16:uniqueId val="{00000000-CB22-4D3F-A40B-90E57DBDE97E}"/>
            </c:ext>
          </c:extLst>
        </c:ser>
        <c:dLbls>
          <c:showLegendKey val="0"/>
          <c:showVal val="0"/>
          <c:showCatName val="0"/>
          <c:showSerName val="0"/>
          <c:showPercent val="0"/>
          <c:showBubbleSize val="0"/>
        </c:dLbls>
        <c:gapWidth val="150"/>
        <c:axId val="245690592"/>
        <c:axId val="245690984"/>
      </c:barChart>
      <c:lineChart>
        <c:grouping val="standard"/>
        <c:varyColors val="0"/>
        <c:ser>
          <c:idx val="1"/>
          <c:order val="1"/>
          <c:tx>
            <c:strRef>
              <c:f>'IN-PEI-SAD-002'!$D$30</c:f>
              <c:strCache>
                <c:ptCount val="1"/>
                <c:pt idx="0">
                  <c:v>Resultado Meta Vigencia</c:v>
                </c:pt>
              </c:strCache>
            </c:strRef>
          </c:tx>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'IN-PEI-SAD-002'!$D$31:$D$34</c15:sqref>
                  </c15:fullRef>
                </c:ext>
              </c:extLst>
              <c:f>'IN-PEI-SAD-002'!$D$31:$D$34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CB22-4D3F-A40B-90E57DBDE97E}"/>
            </c:ext>
          </c:extLst>
        </c:ser>
        <c:ser>
          <c:idx val="0"/>
          <c:order val="2"/>
          <c:tx>
            <c:strRef>
              <c:f>'IN-PEI-SAD-002'!$E$30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'IN-PEI-SAD-002'!$B$31:$B$42</c15:sqref>
                  </c15:fullRef>
                </c:ext>
              </c:extLst>
              <c:f>'IN-PEI-SAD-002'!$B$31:$B$34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'IN-PEI-SAD-002'!$E$31:$E$34</c15:sqref>
                  </c15:fullRef>
                </c:ext>
              </c:extLst>
              <c:f>'IN-PEI-SAD-002'!$E$31:$E$34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CB22-4D3F-A40B-90E57DBDE97E}"/>
            </c:ext>
          </c:extLst>
        </c:ser>
        <c:dLbls>
          <c:showLegendKey val="0"/>
          <c:showVal val="0"/>
          <c:showCatName val="0"/>
          <c:showSerName val="0"/>
          <c:showPercent val="0"/>
          <c:showBubbleSize val="0"/>
        </c:dLbls>
        <c:marker val="1"/>
        <c:smooth val="0"/>
        <c:axId val="245690592"/>
        <c:axId val="245690984"/>
      </c:lineChart>
      <c:catAx>
        <c:axId val="24569059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5690984"/>
        <c:crossesAt val="0"/>
        <c:auto val="1"/>
        <c:lblAlgn val="ctr"/>
        <c:lblOffset val="100"/>
        <c:tickLblSkip val="1"/>
        <c:tickMarkSkip val="1"/>
        <c:noMultiLvlLbl val="0"/>
      </c:catAx>
      <c:valAx>
        <c:axId val="245690984"/>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569059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'IN-PEI-SAD-001'!$C$30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'IN-PEI-SAD-001'!$C$31:$C$34</c15:sqref>
                  </c15:fullRef>
                </c:ext>
              </c:extLst>
              <c:f>'IN-PEI-SAD-001'!$C$31:$C$34</c:f>
              <c:numCache>
                <c:formatCode>0%</c:formatCode>
                <c:ptCount val="4"/>
                <c:pt idx="0">
                  <c:v>1</c:v>
                </c:pt>
                <c:pt idx="1">
                  <c:v>0</c:v>
                </c:pt>
                <c:pt idx="2">
                  <c:v>0</c:v>
                </c:pt>
                <c:pt idx="3">
                  <c:v>0</c:v>
                </c:pt>
              </c:numCache>
            </c:numRef>
          </c:val>
          <c:extLst>
            <c:ext xmlns:c16="http://schemas.microsoft.com/office/drawing/2014/chart" uri="{C3380CC4-5D6E-409C-BE32-E72D297353CC}">
              <c16:uniqueId val="{00000000-103D-4362-9DEC-C80DE88285F4}"/>
            </c:ext>
          </c:extLst>
        </c:ser>
        <c:dLbls>
          <c:showLegendKey val="0"/>
          <c:showVal val="0"/>
          <c:showCatName val="0"/>
          <c:showSerName val="0"/>
          <c:showPercent val="0"/>
          <c:showBubbleSize val="0"/>
        </c:dLbls>
        <c:gapWidth val="150"/>
        <c:axId val="241734624"/>
        <c:axId val="241735016"/>
      </c:barChart>
      <c:lineChart>
        <c:grouping val="standard"/>
        <c:varyColors val="0"/>
        <c:ser>
          <c:idx val="1"/>
          <c:order val="1"/>
          <c:tx>
            <c:strRef>
              <c:f>'IN-PEI-SAD-001'!$D$30</c:f>
              <c:strCache>
                <c:ptCount val="1"/>
                <c:pt idx="0">
                  <c:v>Resultado Meta Vigencia</c:v>
                </c:pt>
              </c:strCache>
            </c:strRef>
          </c:tx>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'IN-PEI-SAD-001'!$D$31:$D$34</c15:sqref>
                  </c15:fullRef>
                </c:ext>
              </c:extLst>
              <c:f>'IN-PEI-SAD-001'!$D$31:$D$34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103D-4362-9DEC-C80DE88285F4}"/>
            </c:ext>
          </c:extLst>
        </c:ser>
        <c:ser>
          <c:idx val="0"/>
          <c:order val="2"/>
          <c:tx>
            <c:strRef>
              <c:f>'IN-PEI-SAD-001'!$E$30</c:f>
              <c:strCache>
                <c:ptCount val="1"/>
                <c:pt idx="0">
                  <c:v>Resultado Meta </c:v>
                </c:pt>
              </c:strCache>
            </c:strRef>
          </c:tx>
          <c:spPr>
            <a:ln w="38100">
              <a:solidFill>
                <a:srgbClr val="00B050"/>
              </a:solidFill>
              <a:prstDash val="solid"/>
            </a:ln>
          </c:spPr>
          <c:marker>
            <c:symbol val="none"/>
          </c:marker>
          <c:cat>
            <c:strRef>
              <c:extLst>
                <c:ext xmlns:c15="http://schemas.microsoft.com/office/drawing/2012/chart" uri="{02D57815-91ED-43cb-92C2-25804820EDAC}">
                  <c15:fullRef>
                    <c15:sqref>'IN-PEI-SAD-001'!$B$31:$B$42</c15:sqref>
                  </c15:fullRef>
                </c:ext>
              </c:extLst>
              <c:f>'IN-PEI-SAD-001'!$B$31:$B$34</c:f>
              <c:strCache>
                <c:ptCount val="4"/>
                <c:pt idx="0">
                  <c:v>Marzo</c:v>
                </c:pt>
                <c:pt idx="1">
                  <c:v>Junio</c:v>
                </c:pt>
                <c:pt idx="2">
                  <c:v>Septiembre</c:v>
                </c:pt>
                <c:pt idx="3">
                  <c:v>Diciembre</c:v>
                </c:pt>
              </c:strCache>
            </c:strRef>
          </c:cat>
          <c:val>
            <c:numRef>
              <c:extLst>
                <c:ext xmlns:c15="http://schemas.microsoft.com/office/drawing/2012/chart" uri="{02D57815-91ED-43cb-92C2-25804820EDAC}">
                  <c15:fullRef>
                    <c15:sqref>'IN-PEI-SAD-001'!$E$31:$E$34</c15:sqref>
                  </c15:fullRef>
                </c:ext>
              </c:extLst>
              <c:f>'IN-PEI-SAD-001'!$E$31:$E$34</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2-103D-4362-9DEC-C80DE88285F4}"/>
            </c:ext>
          </c:extLst>
        </c:ser>
        <c:dLbls>
          <c:showLegendKey val="0"/>
          <c:showVal val="0"/>
          <c:showCatName val="0"/>
          <c:showSerName val="0"/>
          <c:showPercent val="0"/>
          <c:showBubbleSize val="0"/>
        </c:dLbls>
        <c:marker val="1"/>
        <c:smooth val="0"/>
        <c:axId val="241734624"/>
        <c:axId val="241735016"/>
      </c:lineChart>
      <c:catAx>
        <c:axId val="24173462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41735016"/>
        <c:crossesAt val="0"/>
        <c:auto val="1"/>
        <c:lblAlgn val="ctr"/>
        <c:lblOffset val="100"/>
        <c:tickLblSkip val="1"/>
        <c:tickMarkSkip val="1"/>
        <c:noMultiLvlLbl val="0"/>
      </c:catAx>
      <c:valAx>
        <c:axId val="24173501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4173462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38613" y="10274511"/>
    <xdr:ext cx="6046470" cy="2592705"/>
    <xdr:graphicFrame macro="">
      <xdr:nvGraphicFramePr>
        <xdr:cNvPr id="2" name="Gráfico 3">
          <a:extLst>
            <a:ext uri="{FF2B5EF4-FFF2-40B4-BE49-F238E27FC236}">
              <a16:creationId xmlns:a16="http://schemas.microsoft.com/office/drawing/2014/main" id="{46CD0625-76DC-44FA-990C-B51644963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375385</xdr:colOff>
      <xdr:row>3</xdr:row>
      <xdr:rowOff>162560</xdr:rowOff>
    </xdr:to>
    <xdr:pic>
      <xdr:nvPicPr>
        <xdr:cNvPr id="3" name="Imagen 22">
          <a:extLst>
            <a:ext uri="{FF2B5EF4-FFF2-40B4-BE49-F238E27FC236}">
              <a16:creationId xmlns:a16="http://schemas.microsoft.com/office/drawing/2014/main" id="{43FA0A9B-9172-45A5-9D82-785C97A813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69415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ACFCF670-B342-4C85-A114-F9CCB4EE32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500380</xdr:colOff>
      <xdr:row>0</xdr:row>
      <xdr:rowOff>71120</xdr:rowOff>
    </xdr:from>
    <xdr:to>
      <xdr:col>2</xdr:col>
      <xdr:colOff>375384</xdr:colOff>
      <xdr:row>3</xdr:row>
      <xdr:rowOff>162560</xdr:rowOff>
    </xdr:to>
    <xdr:pic>
      <xdr:nvPicPr>
        <xdr:cNvPr id="3" name="Imagen 22">
          <a:extLst>
            <a:ext uri="{FF2B5EF4-FFF2-40B4-BE49-F238E27FC236}">
              <a16:creationId xmlns:a16="http://schemas.microsoft.com/office/drawing/2014/main" id="{A9ADC1D6-F3D2-4F61-92A0-5D73FA5ACC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4205" y="71120"/>
          <a:ext cx="694154"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GUIMIENTO%201ER%20TRIM%20INDICADORES%20ESTRATEGICOS%20SERVICI%20ADMINI%202208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SAD-001"/>
      <sheetName val="IN-PEI-SAD-002"/>
      <sheetName val="Hoja1"/>
    </sheetNames>
    <sheetDataSet>
      <sheetData sheetId="0">
        <row r="30">
          <cell r="C30" t="str">
            <v>Resultado monitoreo</v>
          </cell>
          <cell r="D30" t="str">
            <v>Resultado Meta Vigencia</v>
          </cell>
          <cell r="E30" t="str">
            <v xml:space="preserve">Resultado Meta </v>
          </cell>
        </row>
        <row r="31">
          <cell r="B31" t="str">
            <v>Marzo</v>
          </cell>
          <cell r="C31">
            <v>1</v>
          </cell>
          <cell r="D31">
            <v>1</v>
          </cell>
          <cell r="E31">
            <v>0</v>
          </cell>
        </row>
        <row r="32">
          <cell r="B32" t="str">
            <v>Junio</v>
          </cell>
          <cell r="C32">
            <v>0</v>
          </cell>
          <cell r="D32">
            <v>1</v>
          </cell>
          <cell r="E32">
            <v>0</v>
          </cell>
        </row>
        <row r="33">
          <cell r="B33" t="str">
            <v>Septiembre</v>
          </cell>
          <cell r="C33">
            <v>0</v>
          </cell>
          <cell r="D33">
            <v>1</v>
          </cell>
          <cell r="E33">
            <v>0</v>
          </cell>
        </row>
        <row r="34">
          <cell r="B34" t="str">
            <v>Diciembre</v>
          </cell>
          <cell r="C34">
            <v>0</v>
          </cell>
          <cell r="D34">
            <v>1</v>
          </cell>
          <cell r="E34">
            <v>0</v>
          </cell>
        </row>
      </sheetData>
      <sheetData sheetId="1">
        <row r="30">
          <cell r="C30" t="str">
            <v>Resultado monitoreo</v>
          </cell>
          <cell r="D30" t="str">
            <v>Resultado Meta Vigencia</v>
          </cell>
          <cell r="E30" t="str">
            <v xml:space="preserve">Resultado Meta </v>
          </cell>
        </row>
        <row r="31">
          <cell r="B31" t="str">
            <v>Marzo</v>
          </cell>
          <cell r="C31">
            <v>0.75</v>
          </cell>
          <cell r="D31">
            <v>1</v>
          </cell>
          <cell r="E31">
            <v>0</v>
          </cell>
        </row>
        <row r="32">
          <cell r="B32" t="str">
            <v>Junio</v>
          </cell>
          <cell r="C32">
            <v>0</v>
          </cell>
          <cell r="D32">
            <v>1</v>
          </cell>
          <cell r="E32">
            <v>0</v>
          </cell>
        </row>
        <row r="33">
          <cell r="B33" t="str">
            <v>Septiembre</v>
          </cell>
          <cell r="C33">
            <v>0</v>
          </cell>
          <cell r="D33">
            <v>1</v>
          </cell>
          <cell r="E33">
            <v>0</v>
          </cell>
        </row>
        <row r="34">
          <cell r="B34" t="str">
            <v>Diciembre</v>
          </cell>
          <cell r="C34">
            <v>0</v>
          </cell>
          <cell r="D34">
            <v>1</v>
          </cell>
          <cell r="E34">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77"/>
  <sheetViews>
    <sheetView tabSelected="1" topLeftCell="AD49" zoomScale="70" zoomScaleNormal="70" workbookViewId="0">
      <selection activeCell="D167" sqref="D167"/>
    </sheetView>
  </sheetViews>
  <sheetFormatPr baseColWidth="10" defaultColWidth="11.42578125" defaultRowHeight="15"/>
  <cols>
    <col min="1" max="1" width="34" style="1" customWidth="1"/>
    <col min="2" max="2" width="22.140625" style="1" customWidth="1"/>
    <col min="3" max="3" width="38.28515625" style="1" customWidth="1"/>
    <col min="4" max="4" width="46.28515625" style="1" customWidth="1"/>
    <col min="5" max="9" width="53.28515625" style="1" customWidth="1"/>
    <col min="10" max="10" width="43.7109375" style="1" customWidth="1"/>
    <col min="11" max="11" width="39.28515625" style="1" customWidth="1"/>
    <col min="12" max="12" width="35.42578125" style="1" customWidth="1"/>
    <col min="13" max="13" width="25" style="1" customWidth="1"/>
    <col min="14" max="14" width="11.42578125" style="1" customWidth="1"/>
    <col min="15" max="15" width="12.5703125" style="1" customWidth="1"/>
    <col min="16" max="39" width="11.42578125" style="1" customWidth="1"/>
    <col min="40" max="40" width="33.28515625" style="1" customWidth="1"/>
    <col min="41" max="41" width="55.5703125" style="1" customWidth="1"/>
    <col min="42" max="42" width="46.85546875" style="1" customWidth="1"/>
    <col min="43" max="43" width="44.85546875" style="1" customWidth="1"/>
    <col min="44" max="44" width="22.5703125" style="1" customWidth="1"/>
    <col min="45" max="45" width="27.7109375" style="1" customWidth="1"/>
    <col min="46" max="16384" width="11.42578125" style="1"/>
  </cols>
  <sheetData>
    <row r="1" spans="1:49" ht="24" customHeight="1">
      <c r="A1" s="154"/>
      <c r="B1" s="146" t="s">
        <v>0</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 t="s">
        <v>1</v>
      </c>
      <c r="AS1" s="38" t="s">
        <v>2</v>
      </c>
      <c r="AT1" s="15"/>
      <c r="AU1" s="15"/>
      <c r="AV1" s="15"/>
      <c r="AW1" s="15"/>
    </row>
    <row r="2" spans="1:49" ht="24" customHeight="1">
      <c r="A2" s="155"/>
      <c r="B2" s="148"/>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 t="s">
        <v>3</v>
      </c>
      <c r="AS2" s="38">
        <v>14</v>
      </c>
      <c r="AT2" s="15"/>
      <c r="AU2" s="15"/>
      <c r="AV2" s="15"/>
      <c r="AW2" s="15"/>
    </row>
    <row r="3" spans="1:49" ht="24" customHeight="1">
      <c r="A3" s="155"/>
      <c r="B3" s="150" t="s">
        <v>4</v>
      </c>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4" t="s">
        <v>5</v>
      </c>
      <c r="AS3" s="38" t="s">
        <v>71</v>
      </c>
      <c r="AT3" s="15"/>
      <c r="AU3" s="15"/>
      <c r="AV3" s="15"/>
      <c r="AW3" s="15"/>
    </row>
    <row r="4" spans="1:49" ht="24" customHeight="1">
      <c r="A4" s="156"/>
      <c r="B4" s="152"/>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6" t="s">
        <v>6</v>
      </c>
      <c r="AS4" s="39">
        <v>44728</v>
      </c>
      <c r="AT4" s="15"/>
      <c r="AU4" s="15"/>
      <c r="AV4" s="15"/>
      <c r="AW4" s="15"/>
    </row>
    <row r="5" spans="1:49">
      <c r="A5" s="17"/>
      <c r="B5" s="17"/>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9"/>
      <c r="AS5" s="19"/>
      <c r="AT5" s="15"/>
      <c r="AU5" s="15"/>
      <c r="AV5" s="15"/>
      <c r="AW5" s="15"/>
    </row>
    <row r="6" spans="1:49" ht="15.75" thickBot="1">
      <c r="A6" s="20"/>
      <c r="B6" s="20"/>
      <c r="C6" s="20"/>
      <c r="D6" s="20"/>
      <c r="E6" s="20"/>
      <c r="F6" s="20"/>
      <c r="G6" s="20"/>
      <c r="H6" s="20"/>
      <c r="I6" s="20"/>
      <c r="J6" s="20"/>
      <c r="K6" s="20"/>
      <c r="L6" s="20"/>
      <c r="M6" s="20"/>
      <c r="N6" s="20"/>
      <c r="O6" s="20"/>
      <c r="P6" s="20"/>
      <c r="Q6" s="20"/>
      <c r="R6" s="20"/>
      <c r="S6" s="15"/>
      <c r="T6" s="15"/>
      <c r="U6" s="15"/>
      <c r="V6" s="15"/>
      <c r="W6" s="15"/>
      <c r="X6" s="15"/>
      <c r="Y6" s="15"/>
      <c r="Z6" s="15"/>
      <c r="AA6" s="15"/>
      <c r="AB6" s="15"/>
      <c r="AC6" s="15"/>
      <c r="AD6" s="15"/>
      <c r="AE6" s="15"/>
      <c r="AF6" s="15"/>
      <c r="AG6" s="15"/>
      <c r="AH6" s="15"/>
      <c r="AI6" s="15"/>
      <c r="AJ6" s="15"/>
      <c r="AK6" s="15"/>
      <c r="AL6" s="21"/>
      <c r="AM6" s="21"/>
      <c r="AN6" s="21"/>
      <c r="AO6" s="21"/>
      <c r="AP6" s="21"/>
      <c r="AQ6" s="21"/>
      <c r="AR6" s="21"/>
      <c r="AS6" s="15"/>
      <c r="AT6" s="15"/>
      <c r="AU6" s="15"/>
      <c r="AV6" s="15"/>
      <c r="AW6" s="15"/>
    </row>
    <row r="7" spans="1:49" ht="15.75" thickBot="1">
      <c r="A7" s="22" t="s">
        <v>7</v>
      </c>
      <c r="B7" s="23"/>
      <c r="C7" s="11">
        <v>44795</v>
      </c>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row>
    <row r="8" spans="1:49" ht="15.75" thickBot="1">
      <c r="A8" s="24"/>
      <c r="B8" s="20"/>
      <c r="C8" s="20"/>
      <c r="D8" s="25"/>
      <c r="E8" s="25"/>
      <c r="F8" s="25"/>
      <c r="G8" s="25"/>
      <c r="H8" s="25"/>
      <c r="I8" s="2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row>
    <row r="9" spans="1:49" ht="15.75" thickBot="1">
      <c r="A9" s="26" t="s">
        <v>8</v>
      </c>
      <c r="B9" s="20"/>
      <c r="C9" s="12">
        <v>2022</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row>
    <row r="10" spans="1:49" ht="15.75" thickBot="1">
      <c r="A10" s="24"/>
      <c r="B10" s="20"/>
      <c r="C10" s="20"/>
      <c r="D10" s="25"/>
      <c r="E10" s="25"/>
      <c r="F10" s="25"/>
      <c r="G10" s="25"/>
      <c r="H10" s="25"/>
      <c r="I10" s="2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row>
    <row r="11" spans="1:49" ht="15.75" thickBot="1">
      <c r="A11" s="26" t="s">
        <v>9</v>
      </c>
      <c r="B11" s="23"/>
      <c r="C11" s="12" t="s">
        <v>266</v>
      </c>
      <c r="D11" s="25"/>
      <c r="E11" s="25"/>
      <c r="F11" s="25"/>
      <c r="G11" s="25"/>
      <c r="H11" s="25"/>
      <c r="I11" s="2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row>
    <row r="12" spans="1:49" ht="15.75" thickBot="1">
      <c r="A12" s="24"/>
      <c r="B12" s="20"/>
      <c r="C12" s="20"/>
      <c r="D12" s="25"/>
      <c r="E12" s="25"/>
      <c r="F12" s="25"/>
      <c r="G12" s="25"/>
      <c r="H12" s="25"/>
      <c r="I12" s="2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row>
    <row r="13" spans="1:49" ht="29.25" thickBot="1">
      <c r="A13" s="22" t="s">
        <v>10</v>
      </c>
      <c r="B13" s="20"/>
      <c r="C13" s="12" t="s">
        <v>272</v>
      </c>
      <c r="D13" s="25"/>
      <c r="E13" s="25"/>
      <c r="F13" s="25"/>
      <c r="G13" s="25"/>
      <c r="H13" s="25"/>
      <c r="I13" s="2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row>
    <row r="14" spans="1:49" ht="15.75" thickBot="1">
      <c r="A14" s="24"/>
      <c r="B14" s="20"/>
      <c r="C14" s="20"/>
      <c r="D14" s="25"/>
      <c r="E14" s="25"/>
      <c r="F14" s="25"/>
      <c r="G14" s="25"/>
      <c r="H14" s="25"/>
      <c r="I14" s="2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row>
    <row r="15" spans="1:49" ht="15.75" thickBot="1">
      <c r="A15" s="22" t="s">
        <v>12</v>
      </c>
      <c r="B15" s="23"/>
      <c r="C15" s="12" t="s">
        <v>301</v>
      </c>
      <c r="D15" s="25"/>
      <c r="E15" s="25"/>
      <c r="F15" s="25"/>
      <c r="G15" s="25"/>
      <c r="H15" s="25"/>
      <c r="I15" s="2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row>
    <row r="16" spans="1:49" ht="15.75" thickBo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row>
    <row r="17" spans="1:49" ht="15.75" thickBot="1">
      <c r="A17" s="37" t="s">
        <v>13</v>
      </c>
      <c r="B17"/>
      <c r="C17" s="12"/>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row>
    <row r="18" spans="1:49" ht="16.5">
      <c r="A18" s="25"/>
      <c r="B18" s="25"/>
      <c r="C18" s="25"/>
      <c r="D18" s="25"/>
      <c r="E18" s="25"/>
      <c r="F18" s="25"/>
      <c r="G18" s="25"/>
      <c r="H18" s="25"/>
      <c r="I18" s="25"/>
      <c r="J18" s="25"/>
      <c r="K18" s="25"/>
      <c r="L18" s="27"/>
      <c r="M18" s="25"/>
      <c r="N18" s="25"/>
      <c r="O18" s="25"/>
      <c r="P18" s="25"/>
      <c r="Q18" s="25"/>
      <c r="R18" s="25"/>
      <c r="S18" s="25"/>
      <c r="T18" s="25"/>
      <c r="U18" s="27"/>
      <c r="V18" s="28"/>
      <c r="W18" s="29"/>
      <c r="X18" s="28"/>
      <c r="Y18" s="28"/>
      <c r="Z18" s="28"/>
      <c r="AA18" s="28"/>
      <c r="AB18" s="28"/>
      <c r="AC18" s="30"/>
      <c r="AD18" s="28"/>
      <c r="AE18" s="28"/>
      <c r="AF18" s="28"/>
      <c r="AG18" s="3"/>
      <c r="AH18" s="3"/>
      <c r="AI18" s="3"/>
      <c r="AJ18" s="3"/>
      <c r="AK18" s="3"/>
      <c r="AL18" s="28"/>
      <c r="AM18" s="28"/>
      <c r="AN18" s="28"/>
      <c r="AO18" s="28"/>
      <c r="AP18" s="28"/>
      <c r="AQ18" s="28"/>
      <c r="AR18" s="28"/>
      <c r="AS18" s="28"/>
      <c r="AT18" s="15"/>
      <c r="AU18" s="15"/>
      <c r="AV18" s="15"/>
      <c r="AW18" s="15"/>
    </row>
    <row r="19" spans="1:49" ht="64.5" customHeight="1">
      <c r="A19" s="210" t="s">
        <v>14</v>
      </c>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15"/>
      <c r="AU19" s="15"/>
      <c r="AV19" s="15"/>
      <c r="AW19" s="15"/>
    </row>
    <row r="20" spans="1:49">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row>
    <row r="21" spans="1:49" ht="15.75" thickBot="1">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row>
    <row r="22" spans="1:49" ht="18.75" thickBot="1">
      <c r="A22" s="255" t="s">
        <v>15</v>
      </c>
      <c r="B22" s="256"/>
      <c r="C22" s="256"/>
      <c r="D22" s="256"/>
      <c r="E22" s="256"/>
      <c r="F22" s="256"/>
      <c r="G22" s="256"/>
      <c r="H22" s="256"/>
      <c r="I22" s="256"/>
      <c r="J22" s="256"/>
      <c r="K22" s="256"/>
      <c r="L22" s="256"/>
      <c r="M22" s="256"/>
      <c r="N22" s="257" t="s">
        <v>72</v>
      </c>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8"/>
      <c r="AL22" s="258"/>
      <c r="AM22" s="258"/>
      <c r="AN22" s="259"/>
      <c r="AO22" s="260" t="s">
        <v>50</v>
      </c>
      <c r="AP22" s="260"/>
      <c r="AQ22" s="260"/>
      <c r="AR22" s="260"/>
      <c r="AS22" s="261"/>
      <c r="AT22" s="15"/>
      <c r="AU22" s="15"/>
      <c r="AV22" s="15"/>
      <c r="AW22" s="15"/>
    </row>
    <row r="23" spans="1:49" ht="27.75" customHeight="1" thickBot="1">
      <c r="A23" s="249" t="s">
        <v>73</v>
      </c>
      <c r="B23" s="250"/>
      <c r="C23" s="250"/>
      <c r="D23" s="250"/>
      <c r="E23" s="251"/>
      <c r="F23" s="249" t="s">
        <v>74</v>
      </c>
      <c r="G23" s="250"/>
      <c r="H23" s="250"/>
      <c r="I23" s="250"/>
      <c r="J23" s="250"/>
      <c r="K23" s="250"/>
      <c r="L23" s="250"/>
      <c r="M23" s="251"/>
      <c r="N23" s="248" t="s">
        <v>22</v>
      </c>
      <c r="O23" s="225"/>
      <c r="P23" s="129" t="s">
        <v>23</v>
      </c>
      <c r="Q23" s="225"/>
      <c r="R23" s="129" t="s">
        <v>24</v>
      </c>
      <c r="S23" s="225"/>
      <c r="T23" s="129" t="s">
        <v>25</v>
      </c>
      <c r="U23" s="225"/>
      <c r="V23" s="129" t="s">
        <v>26</v>
      </c>
      <c r="W23" s="225"/>
      <c r="X23" s="129" t="s">
        <v>27</v>
      </c>
      <c r="Y23" s="225"/>
      <c r="Z23" s="129" t="s">
        <v>28</v>
      </c>
      <c r="AA23" s="225"/>
      <c r="AB23" s="129" t="s">
        <v>29</v>
      </c>
      <c r="AC23" s="225"/>
      <c r="AD23" s="129" t="s">
        <v>30</v>
      </c>
      <c r="AE23" s="225"/>
      <c r="AF23" s="129" t="s">
        <v>31</v>
      </c>
      <c r="AG23" s="225"/>
      <c r="AH23" s="129" t="s">
        <v>32</v>
      </c>
      <c r="AI23" s="225"/>
      <c r="AJ23" s="129" t="s">
        <v>33</v>
      </c>
      <c r="AK23" s="225"/>
      <c r="AL23" s="129" t="s">
        <v>34</v>
      </c>
      <c r="AM23" s="225"/>
      <c r="AN23" s="273" t="s">
        <v>35</v>
      </c>
      <c r="AO23" s="262"/>
      <c r="AP23" s="262"/>
      <c r="AQ23" s="263"/>
      <c r="AR23" s="262"/>
      <c r="AS23" s="264"/>
      <c r="AT23" s="15"/>
      <c r="AU23" s="15"/>
      <c r="AV23" s="15"/>
      <c r="AW23" s="15"/>
    </row>
    <row r="24" spans="1:49" ht="48.75" customHeight="1" thickBot="1">
      <c r="A24" s="129" t="s">
        <v>17</v>
      </c>
      <c r="B24" s="129" t="s">
        <v>18</v>
      </c>
      <c r="C24" s="129" t="s">
        <v>61</v>
      </c>
      <c r="D24" s="129" t="s">
        <v>468</v>
      </c>
      <c r="E24" s="129" t="s">
        <v>469</v>
      </c>
      <c r="F24" s="129" t="s">
        <v>470</v>
      </c>
      <c r="G24" s="129" t="s">
        <v>467</v>
      </c>
      <c r="H24" s="159" t="s">
        <v>464</v>
      </c>
      <c r="I24" s="159" t="s">
        <v>465</v>
      </c>
      <c r="J24" s="211" t="s">
        <v>62</v>
      </c>
      <c r="K24" s="211" t="s">
        <v>20</v>
      </c>
      <c r="L24" s="211" t="s">
        <v>21</v>
      </c>
      <c r="M24" s="211" t="s">
        <v>63</v>
      </c>
      <c r="N24" s="215"/>
      <c r="O24" s="227"/>
      <c r="P24" s="215"/>
      <c r="Q24" s="227"/>
      <c r="R24" s="215"/>
      <c r="S24" s="227"/>
      <c r="T24" s="215"/>
      <c r="U24" s="227"/>
      <c r="V24" s="215"/>
      <c r="W24" s="227"/>
      <c r="X24" s="215"/>
      <c r="Y24" s="227"/>
      <c r="Z24" s="215"/>
      <c r="AA24" s="227"/>
      <c r="AB24" s="215"/>
      <c r="AC24" s="227"/>
      <c r="AD24" s="215"/>
      <c r="AE24" s="227"/>
      <c r="AF24" s="215"/>
      <c r="AG24" s="227"/>
      <c r="AH24" s="215" t="s">
        <v>24</v>
      </c>
      <c r="AI24" s="227"/>
      <c r="AJ24" s="215"/>
      <c r="AK24" s="227"/>
      <c r="AL24" s="215" t="s">
        <v>24</v>
      </c>
      <c r="AM24" s="227"/>
      <c r="AN24" s="273"/>
      <c r="AO24" s="265" t="s">
        <v>64</v>
      </c>
      <c r="AP24" s="267" t="s">
        <v>367</v>
      </c>
      <c r="AQ24" s="216" t="s">
        <v>75</v>
      </c>
      <c r="AR24" s="269" t="s">
        <v>37</v>
      </c>
      <c r="AS24" s="271" t="s">
        <v>38</v>
      </c>
      <c r="AT24" s="15"/>
      <c r="AU24" s="15"/>
      <c r="AV24" s="15"/>
      <c r="AW24" s="15"/>
    </row>
    <row r="25" spans="1:49" ht="36.75" customHeight="1" thickBot="1">
      <c r="A25" s="215"/>
      <c r="B25" s="215"/>
      <c r="C25" s="215"/>
      <c r="D25" s="130"/>
      <c r="E25" s="130"/>
      <c r="F25" s="130"/>
      <c r="G25" s="130"/>
      <c r="H25" s="160"/>
      <c r="I25" s="160"/>
      <c r="J25" s="160"/>
      <c r="K25" s="160"/>
      <c r="L25" s="160"/>
      <c r="M25" s="160"/>
      <c r="N25" s="31" t="s">
        <v>39</v>
      </c>
      <c r="O25" s="31" t="s">
        <v>40</v>
      </c>
      <c r="P25" s="31" t="s">
        <v>41</v>
      </c>
      <c r="Q25" s="31" t="s">
        <v>42</v>
      </c>
      <c r="R25" s="31" t="s">
        <v>41</v>
      </c>
      <c r="S25" s="31" t="s">
        <v>42</v>
      </c>
      <c r="T25" s="31" t="s">
        <v>41</v>
      </c>
      <c r="U25" s="31" t="s">
        <v>42</v>
      </c>
      <c r="V25" s="31" t="s">
        <v>41</v>
      </c>
      <c r="W25" s="31" t="s">
        <v>42</v>
      </c>
      <c r="X25" s="31" t="s">
        <v>41</v>
      </c>
      <c r="Y25" s="31" t="s">
        <v>42</v>
      </c>
      <c r="Z25" s="31" t="s">
        <v>41</v>
      </c>
      <c r="AA25" s="31" t="s">
        <v>42</v>
      </c>
      <c r="AB25" s="31" t="s">
        <v>41</v>
      </c>
      <c r="AC25" s="31" t="s">
        <v>42</v>
      </c>
      <c r="AD25" s="31" t="s">
        <v>41</v>
      </c>
      <c r="AE25" s="31" t="s">
        <v>42</v>
      </c>
      <c r="AF25" s="31" t="s">
        <v>41</v>
      </c>
      <c r="AG25" s="31" t="s">
        <v>42</v>
      </c>
      <c r="AH25" s="31" t="s">
        <v>41</v>
      </c>
      <c r="AI25" s="31" t="s">
        <v>42</v>
      </c>
      <c r="AJ25" s="31" t="s">
        <v>41</v>
      </c>
      <c r="AK25" s="31" t="s">
        <v>42</v>
      </c>
      <c r="AL25" s="31" t="s">
        <v>41</v>
      </c>
      <c r="AM25" s="31" t="s">
        <v>42</v>
      </c>
      <c r="AN25" s="274"/>
      <c r="AO25" s="266"/>
      <c r="AP25" s="268"/>
      <c r="AQ25" s="217"/>
      <c r="AR25" s="270"/>
      <c r="AS25" s="272"/>
      <c r="AT25" s="15"/>
      <c r="AU25" s="15"/>
      <c r="AV25" s="15"/>
      <c r="AW25" s="15"/>
    </row>
    <row r="26" spans="1:49" ht="166.5" thickBot="1">
      <c r="A26" s="177" t="s">
        <v>305</v>
      </c>
      <c r="B26" s="177" t="s">
        <v>493</v>
      </c>
      <c r="C26" s="177" t="s">
        <v>492</v>
      </c>
      <c r="D26" s="145" t="s">
        <v>491</v>
      </c>
      <c r="E26" s="145" t="s">
        <v>471</v>
      </c>
      <c r="F26" s="127" t="s">
        <v>472</v>
      </c>
      <c r="G26" s="218" t="s">
        <v>539</v>
      </c>
      <c r="H26" s="161" t="s">
        <v>473</v>
      </c>
      <c r="I26" s="162" t="s">
        <v>474</v>
      </c>
      <c r="J26" s="179" t="s">
        <v>488</v>
      </c>
      <c r="K26" s="162">
        <v>44623</v>
      </c>
      <c r="L26" s="162">
        <v>44925</v>
      </c>
      <c r="M26" s="233" t="s">
        <v>489</v>
      </c>
      <c r="N26" s="235">
        <f>100%/5</f>
        <v>0.2</v>
      </c>
      <c r="O26" s="190">
        <f>N26*(P26+R26+T26+V26+X26+Z26+AB26+AD26+AF26+AH26+AJ26+AL26)</f>
        <v>0.2</v>
      </c>
      <c r="P26" s="190"/>
      <c r="Q26" s="190"/>
      <c r="R26" s="190"/>
      <c r="S26" s="190"/>
      <c r="T26" s="190">
        <v>0.25</v>
      </c>
      <c r="U26" s="190">
        <v>0.25</v>
      </c>
      <c r="V26" s="190"/>
      <c r="W26" s="190"/>
      <c r="X26" s="190"/>
      <c r="Y26" s="190"/>
      <c r="Z26" s="190">
        <v>0.25</v>
      </c>
      <c r="AA26" s="190"/>
      <c r="AB26" s="190"/>
      <c r="AC26" s="190"/>
      <c r="AD26" s="190"/>
      <c r="AE26" s="190"/>
      <c r="AF26" s="190">
        <v>0.25</v>
      </c>
      <c r="AG26" s="190"/>
      <c r="AH26" s="190"/>
      <c r="AI26" s="190"/>
      <c r="AJ26" s="190"/>
      <c r="AK26" s="190"/>
      <c r="AL26" s="190">
        <v>0.25</v>
      </c>
      <c r="AM26" s="190"/>
      <c r="AN26" s="241">
        <f>N26*(Q26+S26+U26+W26+Y26+AA26+AC26+AE26+AG26+AI26+AK26+AM26)</f>
        <v>0.05</v>
      </c>
      <c r="AO26" s="85" t="s">
        <v>640</v>
      </c>
      <c r="AP26" s="101" t="s">
        <v>641</v>
      </c>
      <c r="AQ26" s="101" t="s">
        <v>642</v>
      </c>
      <c r="AR26" s="32">
        <f>Q26+S26+U26</f>
        <v>0.25</v>
      </c>
      <c r="AS26" s="238">
        <f>SUM(AR26:AR29)</f>
        <v>0.25</v>
      </c>
      <c r="AT26" s="15"/>
      <c r="AU26" s="15"/>
      <c r="AV26" s="15"/>
      <c r="AW26" s="15"/>
    </row>
    <row r="27" spans="1:49" ht="16.5" customHeight="1" thickBot="1">
      <c r="A27" s="177"/>
      <c r="B27" s="177"/>
      <c r="C27" s="177"/>
      <c r="D27" s="143"/>
      <c r="E27" s="143"/>
      <c r="F27" s="127"/>
      <c r="G27" s="218"/>
      <c r="H27" s="127"/>
      <c r="I27" s="162"/>
      <c r="J27" s="179"/>
      <c r="K27" s="162"/>
      <c r="L27" s="162"/>
      <c r="M27" s="233"/>
      <c r="N27" s="236"/>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242"/>
      <c r="AO27" s="7" t="s">
        <v>43</v>
      </c>
      <c r="AP27" s="8" t="s">
        <v>43</v>
      </c>
      <c r="AQ27" s="8" t="s">
        <v>43</v>
      </c>
      <c r="AR27" s="33">
        <f>W26+Y26+AA26</f>
        <v>0</v>
      </c>
      <c r="AS27" s="239"/>
      <c r="AT27" s="15"/>
      <c r="AU27" s="15"/>
      <c r="AV27" s="15"/>
      <c r="AW27" s="15"/>
    </row>
    <row r="28" spans="1:49" ht="16.5" customHeight="1" thickBot="1">
      <c r="A28" s="177"/>
      <c r="B28" s="177"/>
      <c r="C28" s="177"/>
      <c r="D28" s="143"/>
      <c r="E28" s="143"/>
      <c r="F28" s="127"/>
      <c r="G28" s="218"/>
      <c r="H28" s="127"/>
      <c r="I28" s="162"/>
      <c r="J28" s="179"/>
      <c r="K28" s="162"/>
      <c r="L28" s="162"/>
      <c r="M28" s="233"/>
      <c r="N28" s="236"/>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242"/>
      <c r="AO28" s="7" t="s">
        <v>44</v>
      </c>
      <c r="AP28" s="8" t="s">
        <v>44</v>
      </c>
      <c r="AQ28" s="8" t="s">
        <v>44</v>
      </c>
      <c r="AR28" s="33">
        <f>AC26+AE26+AG26</f>
        <v>0</v>
      </c>
      <c r="AS28" s="239"/>
      <c r="AT28" s="15"/>
      <c r="AU28" s="15"/>
      <c r="AV28" s="15"/>
      <c r="AW28" s="15"/>
    </row>
    <row r="29" spans="1:49" ht="16.5" customHeight="1" thickBot="1">
      <c r="A29" s="177"/>
      <c r="B29" s="177"/>
      <c r="C29" s="177"/>
      <c r="D29" s="143"/>
      <c r="E29" s="143"/>
      <c r="F29" s="128"/>
      <c r="G29" s="219"/>
      <c r="H29" s="128"/>
      <c r="I29" s="163"/>
      <c r="J29" s="180"/>
      <c r="K29" s="163"/>
      <c r="L29" s="163"/>
      <c r="M29" s="234"/>
      <c r="N29" s="237"/>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243"/>
      <c r="AO29" s="9" t="s">
        <v>45</v>
      </c>
      <c r="AP29" s="10" t="s">
        <v>45</v>
      </c>
      <c r="AQ29" s="10" t="s">
        <v>45</v>
      </c>
      <c r="AR29" s="34">
        <f>AI26+AK26+AM26</f>
        <v>0</v>
      </c>
      <c r="AS29" s="240"/>
      <c r="AT29" s="15"/>
      <c r="AU29" s="15"/>
      <c r="AV29" s="15"/>
      <c r="AW29" s="15"/>
    </row>
    <row r="30" spans="1:49" ht="106.5" thickBot="1">
      <c r="A30" s="177"/>
      <c r="B30" s="177"/>
      <c r="C30" s="177"/>
      <c r="D30" s="143"/>
      <c r="E30" s="143"/>
      <c r="F30" s="126" t="s">
        <v>475</v>
      </c>
      <c r="G30" s="220" t="s">
        <v>540</v>
      </c>
      <c r="H30" s="164" t="s">
        <v>476</v>
      </c>
      <c r="I30" s="165" t="s">
        <v>477</v>
      </c>
      <c r="J30" s="178" t="s">
        <v>487</v>
      </c>
      <c r="K30" s="165">
        <v>44623</v>
      </c>
      <c r="L30" s="165">
        <v>44925</v>
      </c>
      <c r="M30" s="232" t="s">
        <v>489</v>
      </c>
      <c r="N30" s="235">
        <v>0.1</v>
      </c>
      <c r="O30" s="190">
        <f t="shared" ref="O30" si="0">N30*(P30+R30+T30+V30+X30+Z30+AB30+AD30+AF30+AH30+AJ30+AL30)</f>
        <v>0.1</v>
      </c>
      <c r="P30" s="190"/>
      <c r="Q30" s="190"/>
      <c r="R30" s="190"/>
      <c r="S30" s="190"/>
      <c r="T30" s="190">
        <v>0.25</v>
      </c>
      <c r="U30" s="190">
        <v>0.25</v>
      </c>
      <c r="V30" s="190"/>
      <c r="W30" s="190"/>
      <c r="X30" s="190"/>
      <c r="Y30" s="190"/>
      <c r="Z30" s="190">
        <v>0.25</v>
      </c>
      <c r="AA30" s="190"/>
      <c r="AB30" s="190"/>
      <c r="AC30" s="190"/>
      <c r="AD30" s="190"/>
      <c r="AE30" s="190"/>
      <c r="AF30" s="190">
        <v>0.25</v>
      </c>
      <c r="AG30" s="190"/>
      <c r="AH30" s="190"/>
      <c r="AI30" s="190"/>
      <c r="AJ30" s="190"/>
      <c r="AK30" s="190"/>
      <c r="AL30" s="190">
        <v>0.25</v>
      </c>
      <c r="AM30" s="190"/>
      <c r="AN30" s="241">
        <f>N30*(Q30+S30+U30+W30+Y30+AA30+AC30+AE30+AG30+AI30+AK30+AM30)</f>
        <v>2.5000000000000001E-2</v>
      </c>
      <c r="AO30" s="102" t="s">
        <v>643</v>
      </c>
      <c r="AP30" s="101" t="s">
        <v>644</v>
      </c>
      <c r="AQ30" s="101" t="s">
        <v>670</v>
      </c>
      <c r="AR30" s="32">
        <f>Q30+S30+U30</f>
        <v>0.25</v>
      </c>
      <c r="AS30" s="238">
        <f t="shared" ref="AS30" si="1">SUM(AR30:AR33)</f>
        <v>0.25</v>
      </c>
      <c r="AT30" s="15"/>
      <c r="AU30" s="15"/>
      <c r="AV30" s="15"/>
      <c r="AW30" s="15"/>
    </row>
    <row r="31" spans="1:49" ht="16.5" customHeight="1" thickBot="1">
      <c r="A31" s="177"/>
      <c r="B31" s="177"/>
      <c r="C31" s="177"/>
      <c r="D31" s="143"/>
      <c r="E31" s="143"/>
      <c r="F31" s="127"/>
      <c r="G31" s="221"/>
      <c r="H31" s="127"/>
      <c r="I31" s="162"/>
      <c r="J31" s="179"/>
      <c r="K31" s="162"/>
      <c r="L31" s="162"/>
      <c r="M31" s="233"/>
      <c r="N31" s="236"/>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242"/>
      <c r="AO31" s="7" t="s">
        <v>43</v>
      </c>
      <c r="AP31" s="8" t="s">
        <v>43</v>
      </c>
      <c r="AQ31" s="8" t="s">
        <v>43</v>
      </c>
      <c r="AR31" s="33">
        <f>W30+Y30+AA30</f>
        <v>0</v>
      </c>
      <c r="AS31" s="239"/>
      <c r="AT31" s="15"/>
      <c r="AU31" s="15"/>
      <c r="AV31" s="15"/>
      <c r="AW31" s="15"/>
    </row>
    <row r="32" spans="1:49" ht="16.5" customHeight="1" thickBot="1">
      <c r="A32" s="177"/>
      <c r="B32" s="177"/>
      <c r="C32" s="177"/>
      <c r="D32" s="143"/>
      <c r="E32" s="143"/>
      <c r="F32" s="127"/>
      <c r="G32" s="221"/>
      <c r="H32" s="127"/>
      <c r="I32" s="162"/>
      <c r="J32" s="179"/>
      <c r="K32" s="162"/>
      <c r="L32" s="162"/>
      <c r="M32" s="233"/>
      <c r="N32" s="236"/>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242"/>
      <c r="AO32" s="7" t="s">
        <v>44</v>
      </c>
      <c r="AP32" s="8" t="s">
        <v>44</v>
      </c>
      <c r="AQ32" s="8" t="s">
        <v>44</v>
      </c>
      <c r="AR32" s="33">
        <f>AC30+AE30+AG30</f>
        <v>0</v>
      </c>
      <c r="AS32" s="239"/>
      <c r="AT32" s="15"/>
      <c r="AU32" s="15"/>
      <c r="AV32" s="15"/>
      <c r="AW32" s="15"/>
    </row>
    <row r="33" spans="1:49" ht="16.5" customHeight="1" thickBot="1">
      <c r="A33" s="177"/>
      <c r="B33" s="177"/>
      <c r="C33" s="177"/>
      <c r="D33" s="143"/>
      <c r="E33" s="143"/>
      <c r="F33" s="128"/>
      <c r="G33" s="222"/>
      <c r="H33" s="128"/>
      <c r="I33" s="163"/>
      <c r="J33" s="180"/>
      <c r="K33" s="163"/>
      <c r="L33" s="163"/>
      <c r="M33" s="234"/>
      <c r="N33" s="237"/>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243"/>
      <c r="AO33" s="9" t="s">
        <v>45</v>
      </c>
      <c r="AP33" s="10" t="s">
        <v>45</v>
      </c>
      <c r="AQ33" s="10" t="s">
        <v>45</v>
      </c>
      <c r="AR33" s="34">
        <f>AI30+AK30+AM30</f>
        <v>0</v>
      </c>
      <c r="AS33" s="240"/>
      <c r="AT33" s="15"/>
      <c r="AU33" s="15"/>
      <c r="AV33" s="15"/>
      <c r="AW33" s="15"/>
    </row>
    <row r="34" spans="1:49" ht="16.5" customHeight="1" thickBot="1">
      <c r="A34" s="177"/>
      <c r="B34" s="177"/>
      <c r="C34" s="177"/>
      <c r="D34" s="143"/>
      <c r="E34" s="143"/>
      <c r="F34" s="126" t="s">
        <v>478</v>
      </c>
      <c r="G34" s="220" t="s">
        <v>541</v>
      </c>
      <c r="H34" s="166">
        <v>1</v>
      </c>
      <c r="I34" s="165" t="s">
        <v>479</v>
      </c>
      <c r="J34" s="178" t="s">
        <v>487</v>
      </c>
      <c r="K34" s="165">
        <v>44713</v>
      </c>
      <c r="L34" s="165">
        <v>44925</v>
      </c>
      <c r="M34" s="232" t="s">
        <v>489</v>
      </c>
      <c r="N34" s="235">
        <f t="shared" ref="N34" si="2">100%/5</f>
        <v>0.2</v>
      </c>
      <c r="O34" s="190">
        <f t="shared" ref="O34" si="3">N34*(P34+R34+T34+V34+X34+Z34+AB34+AD34+AF34+AH34+AJ34+AL34)</f>
        <v>0.2</v>
      </c>
      <c r="P34" s="190"/>
      <c r="Q34" s="190"/>
      <c r="R34" s="190"/>
      <c r="S34" s="190"/>
      <c r="T34" s="190"/>
      <c r="U34" s="190"/>
      <c r="V34" s="190"/>
      <c r="W34" s="190"/>
      <c r="X34" s="190"/>
      <c r="Y34" s="190"/>
      <c r="Z34" s="190">
        <v>0.5</v>
      </c>
      <c r="AA34" s="190"/>
      <c r="AB34" s="190"/>
      <c r="AC34" s="190"/>
      <c r="AD34" s="190"/>
      <c r="AE34" s="190"/>
      <c r="AF34" s="190"/>
      <c r="AG34" s="190"/>
      <c r="AH34" s="190"/>
      <c r="AI34" s="190"/>
      <c r="AJ34" s="190"/>
      <c r="AK34" s="190"/>
      <c r="AL34" s="190">
        <v>0.5</v>
      </c>
      <c r="AM34" s="190"/>
      <c r="AN34" s="241">
        <f>N34*(Q34+S34+U34+W34+Y34+AA34+AC34+AE34+AG34+AI34+AK34+AM34)</f>
        <v>0</v>
      </c>
      <c r="AO34" s="5" t="s">
        <v>46</v>
      </c>
      <c r="AP34" s="6" t="s">
        <v>46</v>
      </c>
      <c r="AQ34" s="6" t="s">
        <v>46</v>
      </c>
      <c r="AR34" s="32">
        <f>Q34+S34+U34</f>
        <v>0</v>
      </c>
      <c r="AS34" s="238">
        <f t="shared" ref="AS34" si="4">SUM(AR34:AR37)</f>
        <v>0</v>
      </c>
      <c r="AT34" s="15"/>
      <c r="AU34" s="15"/>
      <c r="AV34" s="15"/>
      <c r="AW34" s="15"/>
    </row>
    <row r="35" spans="1:49" ht="16.5" customHeight="1" thickBot="1">
      <c r="A35" s="177"/>
      <c r="B35" s="177"/>
      <c r="C35" s="177"/>
      <c r="D35" s="143"/>
      <c r="E35" s="143"/>
      <c r="F35" s="127"/>
      <c r="G35" s="221"/>
      <c r="H35" s="167"/>
      <c r="I35" s="162"/>
      <c r="J35" s="179"/>
      <c r="K35" s="162"/>
      <c r="L35" s="162"/>
      <c r="M35" s="233"/>
      <c r="N35" s="236"/>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242"/>
      <c r="AO35" s="7" t="s">
        <v>43</v>
      </c>
      <c r="AP35" s="8" t="s">
        <v>43</v>
      </c>
      <c r="AQ35" s="8" t="s">
        <v>43</v>
      </c>
      <c r="AR35" s="33">
        <f>W34+Y34+AA34</f>
        <v>0</v>
      </c>
      <c r="AS35" s="239"/>
      <c r="AT35" s="15"/>
      <c r="AU35" s="15"/>
      <c r="AV35" s="15"/>
      <c r="AW35" s="15"/>
    </row>
    <row r="36" spans="1:49" ht="16.5" customHeight="1" thickBot="1">
      <c r="A36" s="177"/>
      <c r="B36" s="177"/>
      <c r="C36" s="177"/>
      <c r="D36" s="143"/>
      <c r="E36" s="143"/>
      <c r="F36" s="127"/>
      <c r="G36" s="221"/>
      <c r="H36" s="167"/>
      <c r="I36" s="162"/>
      <c r="J36" s="179"/>
      <c r="K36" s="162"/>
      <c r="L36" s="162"/>
      <c r="M36" s="233"/>
      <c r="N36" s="236"/>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242"/>
      <c r="AO36" s="7" t="s">
        <v>44</v>
      </c>
      <c r="AP36" s="8" t="s">
        <v>44</v>
      </c>
      <c r="AQ36" s="8" t="s">
        <v>44</v>
      </c>
      <c r="AR36" s="33">
        <f>AC34+AE34+AG34</f>
        <v>0</v>
      </c>
      <c r="AS36" s="239"/>
      <c r="AT36" s="15"/>
      <c r="AU36" s="15"/>
      <c r="AV36" s="15"/>
      <c r="AW36" s="15"/>
    </row>
    <row r="37" spans="1:49" ht="16.5" customHeight="1" thickBot="1">
      <c r="A37" s="177"/>
      <c r="B37" s="177"/>
      <c r="C37" s="177"/>
      <c r="D37" s="143"/>
      <c r="E37" s="143"/>
      <c r="F37" s="128"/>
      <c r="G37" s="222"/>
      <c r="H37" s="168"/>
      <c r="I37" s="163"/>
      <c r="J37" s="180"/>
      <c r="K37" s="163"/>
      <c r="L37" s="163"/>
      <c r="M37" s="234"/>
      <c r="N37" s="237"/>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243"/>
      <c r="AO37" s="9" t="s">
        <v>45</v>
      </c>
      <c r="AP37" s="10" t="s">
        <v>45</v>
      </c>
      <c r="AQ37" s="10" t="s">
        <v>45</v>
      </c>
      <c r="AR37" s="34">
        <f>AI34+AK34+AM34</f>
        <v>0</v>
      </c>
      <c r="AS37" s="240"/>
      <c r="AT37" s="15"/>
      <c r="AU37" s="15"/>
      <c r="AV37" s="15"/>
      <c r="AW37" s="15"/>
    </row>
    <row r="38" spans="1:49" ht="106.5" thickBot="1">
      <c r="A38" s="177"/>
      <c r="B38" s="177"/>
      <c r="C38" s="177"/>
      <c r="D38" s="143"/>
      <c r="E38" s="143"/>
      <c r="F38" s="126" t="s">
        <v>480</v>
      </c>
      <c r="G38" s="123" t="s">
        <v>542</v>
      </c>
      <c r="H38" s="169">
        <v>1</v>
      </c>
      <c r="I38" s="172" t="s">
        <v>481</v>
      </c>
      <c r="J38" s="178" t="s">
        <v>488</v>
      </c>
      <c r="K38" s="165">
        <v>44623</v>
      </c>
      <c r="L38" s="165">
        <v>44925</v>
      </c>
      <c r="M38" s="232" t="s">
        <v>490</v>
      </c>
      <c r="N38" s="235">
        <f t="shared" ref="N38" si="5">100%/5</f>
        <v>0.2</v>
      </c>
      <c r="O38" s="190">
        <f t="shared" ref="O38" si="6">N38*(P38+R38+T38+V38+X38+Z38+AB38+AD38+AF38+AH38+AJ38+AL38)</f>
        <v>0.2</v>
      </c>
      <c r="P38" s="190"/>
      <c r="Q38" s="190"/>
      <c r="R38" s="190"/>
      <c r="S38" s="190"/>
      <c r="T38" s="190">
        <v>0.25</v>
      </c>
      <c r="U38" s="190">
        <v>0.25</v>
      </c>
      <c r="V38" s="190"/>
      <c r="W38" s="190"/>
      <c r="X38" s="190"/>
      <c r="Y38" s="190"/>
      <c r="Z38" s="190">
        <v>0.25</v>
      </c>
      <c r="AA38" s="190"/>
      <c r="AB38" s="190"/>
      <c r="AC38" s="190"/>
      <c r="AD38" s="190"/>
      <c r="AE38" s="190"/>
      <c r="AF38" s="190">
        <v>0.25</v>
      </c>
      <c r="AG38" s="190"/>
      <c r="AH38" s="190"/>
      <c r="AI38" s="190"/>
      <c r="AJ38" s="190"/>
      <c r="AK38" s="190"/>
      <c r="AL38" s="190">
        <v>0.25</v>
      </c>
      <c r="AM38" s="190"/>
      <c r="AN38" s="241">
        <f>N38*(Q38+S38+U38+W38+Y38+AA38+AC38+AE38+AG38+AI38+AK38+AM38)</f>
        <v>0.05</v>
      </c>
      <c r="AO38" s="80" t="s">
        <v>645</v>
      </c>
      <c r="AP38" s="79" t="s">
        <v>646</v>
      </c>
      <c r="AQ38" s="101" t="s">
        <v>670</v>
      </c>
      <c r="AR38" s="32">
        <f>Q38+S38+U38</f>
        <v>0.25</v>
      </c>
      <c r="AS38" s="238">
        <f t="shared" ref="AS38" si="7">SUM(AR38:AR41)</f>
        <v>0.25</v>
      </c>
      <c r="AT38" s="15"/>
      <c r="AU38" s="15"/>
      <c r="AV38" s="15"/>
      <c r="AW38" s="15"/>
    </row>
    <row r="39" spans="1:49" ht="16.5" customHeight="1" thickBot="1">
      <c r="A39" s="177"/>
      <c r="B39" s="177"/>
      <c r="C39" s="177"/>
      <c r="D39" s="143"/>
      <c r="E39" s="143"/>
      <c r="F39" s="127"/>
      <c r="G39" s="124"/>
      <c r="H39" s="170"/>
      <c r="I39" s="173"/>
      <c r="J39" s="179"/>
      <c r="K39" s="162"/>
      <c r="L39" s="162"/>
      <c r="M39" s="233"/>
      <c r="N39" s="236"/>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242"/>
      <c r="AO39" s="7" t="s">
        <v>43</v>
      </c>
      <c r="AP39" s="8" t="s">
        <v>43</v>
      </c>
      <c r="AQ39" s="8" t="s">
        <v>43</v>
      </c>
      <c r="AR39" s="33">
        <f>W38+Y38+AA38</f>
        <v>0</v>
      </c>
      <c r="AS39" s="239"/>
      <c r="AT39" s="15"/>
      <c r="AU39" s="15"/>
      <c r="AV39" s="15"/>
      <c r="AW39" s="15"/>
    </row>
    <row r="40" spans="1:49" ht="16.5" customHeight="1" thickBot="1">
      <c r="A40" s="177"/>
      <c r="B40" s="177"/>
      <c r="C40" s="177"/>
      <c r="D40" s="143"/>
      <c r="E40" s="143"/>
      <c r="F40" s="127"/>
      <c r="G40" s="124"/>
      <c r="H40" s="170"/>
      <c r="I40" s="173"/>
      <c r="J40" s="179"/>
      <c r="K40" s="162"/>
      <c r="L40" s="162"/>
      <c r="M40" s="233"/>
      <c r="N40" s="236"/>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242"/>
      <c r="AO40" s="7" t="s">
        <v>44</v>
      </c>
      <c r="AP40" s="8" t="s">
        <v>44</v>
      </c>
      <c r="AQ40" s="8" t="s">
        <v>44</v>
      </c>
      <c r="AR40" s="33">
        <f>AC38+AE38+AG38</f>
        <v>0</v>
      </c>
      <c r="AS40" s="239"/>
      <c r="AT40" s="15"/>
      <c r="AU40" s="15"/>
      <c r="AV40" s="15"/>
      <c r="AW40" s="15"/>
    </row>
    <row r="41" spans="1:49" ht="16.5" customHeight="1" thickBot="1">
      <c r="A41" s="177"/>
      <c r="B41" s="177"/>
      <c r="C41" s="177"/>
      <c r="D41" s="143"/>
      <c r="E41" s="143"/>
      <c r="F41" s="128"/>
      <c r="G41" s="125"/>
      <c r="H41" s="171"/>
      <c r="I41" s="174"/>
      <c r="J41" s="180"/>
      <c r="K41" s="163"/>
      <c r="L41" s="163"/>
      <c r="M41" s="234"/>
      <c r="N41" s="237"/>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243"/>
      <c r="AO41" s="9" t="s">
        <v>45</v>
      </c>
      <c r="AP41" s="10" t="s">
        <v>45</v>
      </c>
      <c r="AQ41" s="10" t="s">
        <v>45</v>
      </c>
      <c r="AR41" s="34">
        <f>AI38+AK38+AM38</f>
        <v>0</v>
      </c>
      <c r="AS41" s="240"/>
      <c r="AT41" s="15"/>
      <c r="AU41" s="15"/>
      <c r="AV41" s="15"/>
      <c r="AW41" s="15"/>
    </row>
    <row r="42" spans="1:49" ht="166.5" thickBot="1">
      <c r="A42" s="177"/>
      <c r="B42" s="177"/>
      <c r="C42" s="177"/>
      <c r="D42" s="143"/>
      <c r="E42" s="143"/>
      <c r="F42" s="126" t="s">
        <v>482</v>
      </c>
      <c r="G42" s="123" t="s">
        <v>543</v>
      </c>
      <c r="H42" s="169">
        <v>1</v>
      </c>
      <c r="I42" s="172" t="s">
        <v>483</v>
      </c>
      <c r="J42" s="178" t="s">
        <v>487</v>
      </c>
      <c r="K42" s="165">
        <v>44623</v>
      </c>
      <c r="L42" s="165">
        <v>44925</v>
      </c>
      <c r="M42" s="232" t="s">
        <v>490</v>
      </c>
      <c r="N42" s="235">
        <v>0.15</v>
      </c>
      <c r="O42" s="190">
        <f t="shared" ref="O42" si="8">N42*(P42+R42+T42+V42+X42+Z42+AB42+AD42+AF42+AH42+AJ42+AL42)</f>
        <v>0.15</v>
      </c>
      <c r="P42" s="190"/>
      <c r="Q42" s="190"/>
      <c r="R42" s="190"/>
      <c r="S42" s="190"/>
      <c r="T42" s="190">
        <v>0.25</v>
      </c>
      <c r="U42" s="190">
        <v>0.25</v>
      </c>
      <c r="V42" s="190"/>
      <c r="W42" s="190"/>
      <c r="X42" s="190"/>
      <c r="Y42" s="190"/>
      <c r="Z42" s="190">
        <v>0.25</v>
      </c>
      <c r="AA42" s="190"/>
      <c r="AB42" s="190"/>
      <c r="AC42" s="190"/>
      <c r="AD42" s="190"/>
      <c r="AE42" s="190"/>
      <c r="AF42" s="190">
        <v>0.25</v>
      </c>
      <c r="AG42" s="190"/>
      <c r="AH42" s="190"/>
      <c r="AI42" s="190"/>
      <c r="AJ42" s="190"/>
      <c r="AK42" s="190"/>
      <c r="AL42" s="190">
        <v>0.25</v>
      </c>
      <c r="AM42" s="190"/>
      <c r="AN42" s="241">
        <f>N42*(Q42+S42+U42+W42+Y42+AA42+AC42+AE42+AG42+AI42+AK42+AM42)</f>
        <v>3.7499999999999999E-2</v>
      </c>
      <c r="AO42" s="80" t="s">
        <v>647</v>
      </c>
      <c r="AP42" s="103" t="s">
        <v>671</v>
      </c>
      <c r="AQ42" s="101" t="s">
        <v>670</v>
      </c>
      <c r="AR42" s="32">
        <f>Q42+S42+U42</f>
        <v>0.25</v>
      </c>
      <c r="AS42" s="238">
        <f t="shared" ref="AS42" si="9">SUM(AR42:AR45)</f>
        <v>0.25</v>
      </c>
      <c r="AT42" s="15"/>
      <c r="AU42" s="15"/>
      <c r="AV42" s="15"/>
      <c r="AW42" s="15"/>
    </row>
    <row r="43" spans="1:49" ht="16.5" customHeight="1" thickBot="1">
      <c r="A43" s="177"/>
      <c r="B43" s="177"/>
      <c r="C43" s="177"/>
      <c r="D43" s="143"/>
      <c r="E43" s="143"/>
      <c r="F43" s="127"/>
      <c r="G43" s="124"/>
      <c r="H43" s="170"/>
      <c r="I43" s="173"/>
      <c r="J43" s="179"/>
      <c r="K43" s="162"/>
      <c r="L43" s="162"/>
      <c r="M43" s="233"/>
      <c r="N43" s="236"/>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c r="AN43" s="242"/>
      <c r="AO43" s="7" t="s">
        <v>43</v>
      </c>
      <c r="AP43" s="8" t="s">
        <v>43</v>
      </c>
      <c r="AQ43" s="8" t="s">
        <v>43</v>
      </c>
      <c r="AR43" s="33">
        <f>W42+Y42+AA42</f>
        <v>0</v>
      </c>
      <c r="AS43" s="239"/>
      <c r="AT43" s="15"/>
      <c r="AU43" s="15"/>
      <c r="AV43" s="15"/>
      <c r="AW43" s="15"/>
    </row>
    <row r="44" spans="1:49" ht="16.5" customHeight="1" thickBot="1">
      <c r="A44" s="177"/>
      <c r="B44" s="177"/>
      <c r="C44" s="177"/>
      <c r="D44" s="143"/>
      <c r="E44" s="143"/>
      <c r="F44" s="127"/>
      <c r="G44" s="124"/>
      <c r="H44" s="170"/>
      <c r="I44" s="173"/>
      <c r="J44" s="179"/>
      <c r="K44" s="162"/>
      <c r="L44" s="162"/>
      <c r="M44" s="233"/>
      <c r="N44" s="236"/>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c r="AN44" s="242"/>
      <c r="AO44" s="7" t="s">
        <v>44</v>
      </c>
      <c r="AP44" s="8" t="s">
        <v>44</v>
      </c>
      <c r="AQ44" s="8" t="s">
        <v>44</v>
      </c>
      <c r="AR44" s="33">
        <f>AC42+AE42+AG42</f>
        <v>0</v>
      </c>
      <c r="AS44" s="239"/>
      <c r="AT44" s="15"/>
      <c r="AU44" s="15"/>
      <c r="AV44" s="15"/>
      <c r="AW44" s="15"/>
    </row>
    <row r="45" spans="1:49" ht="16.5" customHeight="1" thickBot="1">
      <c r="A45" s="177"/>
      <c r="B45" s="177"/>
      <c r="C45" s="177"/>
      <c r="D45" s="143"/>
      <c r="E45" s="143"/>
      <c r="F45" s="128"/>
      <c r="G45" s="125"/>
      <c r="H45" s="171"/>
      <c r="I45" s="174"/>
      <c r="J45" s="180"/>
      <c r="K45" s="163"/>
      <c r="L45" s="163"/>
      <c r="M45" s="234"/>
      <c r="N45" s="237"/>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243"/>
      <c r="AO45" s="9" t="s">
        <v>45</v>
      </c>
      <c r="AP45" s="10" t="s">
        <v>45</v>
      </c>
      <c r="AQ45" s="10" t="s">
        <v>45</v>
      </c>
      <c r="AR45" s="34">
        <f>AI42+AK42+AM42</f>
        <v>0</v>
      </c>
      <c r="AS45" s="240"/>
      <c r="AT45" s="15"/>
      <c r="AU45" s="15"/>
      <c r="AV45" s="15"/>
      <c r="AW45" s="15"/>
    </row>
    <row r="46" spans="1:49" ht="99" customHeight="1" thickBot="1">
      <c r="A46" s="177"/>
      <c r="B46" s="177"/>
      <c r="C46" s="177"/>
      <c r="D46" s="143"/>
      <c r="E46" s="143"/>
      <c r="F46" s="126" t="s">
        <v>484</v>
      </c>
      <c r="G46" s="123" t="s">
        <v>544</v>
      </c>
      <c r="H46" s="166" t="s">
        <v>485</v>
      </c>
      <c r="I46" s="172" t="s">
        <v>486</v>
      </c>
      <c r="J46" s="178" t="s">
        <v>487</v>
      </c>
      <c r="K46" s="165">
        <v>44623</v>
      </c>
      <c r="L46" s="165">
        <v>44925</v>
      </c>
      <c r="M46" s="232" t="s">
        <v>490</v>
      </c>
      <c r="N46" s="235">
        <v>0.15</v>
      </c>
      <c r="O46" s="190">
        <f t="shared" ref="O46" si="10">N46*(P46+R46+T46+V46+X46+Z46+AB46+AD46+AF46+AH46+AJ46+AL46)</f>
        <v>0.15</v>
      </c>
      <c r="P46" s="190"/>
      <c r="Q46" s="190"/>
      <c r="R46" s="190"/>
      <c r="S46" s="190"/>
      <c r="T46" s="190">
        <v>0.25</v>
      </c>
      <c r="U46" s="190">
        <v>0.25</v>
      </c>
      <c r="V46" s="190"/>
      <c r="W46" s="190"/>
      <c r="X46" s="190"/>
      <c r="Y46" s="190"/>
      <c r="Z46" s="190">
        <v>0.25</v>
      </c>
      <c r="AA46" s="190"/>
      <c r="AB46" s="190"/>
      <c r="AC46" s="190"/>
      <c r="AD46" s="190"/>
      <c r="AE46" s="190"/>
      <c r="AF46" s="190">
        <v>0.25</v>
      </c>
      <c r="AG46" s="190"/>
      <c r="AH46" s="190"/>
      <c r="AI46" s="190"/>
      <c r="AJ46" s="190"/>
      <c r="AK46" s="190"/>
      <c r="AL46" s="190">
        <v>0.25</v>
      </c>
      <c r="AM46" s="190"/>
      <c r="AN46" s="241">
        <f>N46*(Q46+S46+U46+W46+Y46+AA46+AC46+AE46+AG46+AI46+AK46+AM46)</f>
        <v>3.7499999999999999E-2</v>
      </c>
      <c r="AO46" s="85" t="s">
        <v>672</v>
      </c>
      <c r="AP46" s="103" t="s">
        <v>673</v>
      </c>
      <c r="AQ46" s="101" t="s">
        <v>670</v>
      </c>
      <c r="AR46" s="32">
        <f>Q46+S46+U46</f>
        <v>0.25</v>
      </c>
      <c r="AS46" s="238">
        <f t="shared" ref="AS46" si="11">SUM(AR46:AR49)</f>
        <v>0.25</v>
      </c>
      <c r="AT46" s="15"/>
      <c r="AU46" s="15"/>
      <c r="AV46" s="15"/>
      <c r="AW46" s="15"/>
    </row>
    <row r="47" spans="1:49" ht="16.5" customHeight="1" thickBot="1">
      <c r="A47" s="177"/>
      <c r="B47" s="177"/>
      <c r="C47" s="177"/>
      <c r="D47" s="143"/>
      <c r="E47" s="143"/>
      <c r="F47" s="127"/>
      <c r="G47" s="124"/>
      <c r="H47" s="167"/>
      <c r="I47" s="173"/>
      <c r="J47" s="179"/>
      <c r="K47" s="162"/>
      <c r="L47" s="162"/>
      <c r="M47" s="233"/>
      <c r="N47" s="236"/>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242"/>
      <c r="AO47" s="86" t="s">
        <v>43</v>
      </c>
      <c r="AP47" s="87" t="s">
        <v>43</v>
      </c>
      <c r="AQ47" s="8" t="s">
        <v>43</v>
      </c>
      <c r="AR47" s="33">
        <f>W46+Y46+AA46</f>
        <v>0</v>
      </c>
      <c r="AS47" s="239"/>
      <c r="AT47" s="15"/>
      <c r="AU47" s="15"/>
      <c r="AV47" s="15"/>
      <c r="AW47" s="15"/>
    </row>
    <row r="48" spans="1:49" ht="16.5" customHeight="1" thickBot="1">
      <c r="A48" s="177"/>
      <c r="B48" s="177"/>
      <c r="C48" s="177"/>
      <c r="D48" s="143"/>
      <c r="E48" s="143"/>
      <c r="F48" s="127"/>
      <c r="G48" s="124"/>
      <c r="H48" s="167"/>
      <c r="I48" s="173"/>
      <c r="J48" s="179"/>
      <c r="K48" s="162"/>
      <c r="L48" s="162"/>
      <c r="M48" s="233"/>
      <c r="N48" s="236"/>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91"/>
      <c r="AN48" s="242"/>
      <c r="AO48" s="86" t="s">
        <v>44</v>
      </c>
      <c r="AP48" s="87" t="s">
        <v>44</v>
      </c>
      <c r="AQ48" s="8" t="s">
        <v>44</v>
      </c>
      <c r="AR48" s="33">
        <f>AC46+AE46+AG46</f>
        <v>0</v>
      </c>
      <c r="AS48" s="239"/>
      <c r="AT48" s="15"/>
      <c r="AU48" s="15"/>
      <c r="AV48" s="15"/>
      <c r="AW48" s="15"/>
    </row>
    <row r="49" spans="1:49" ht="16.5" customHeight="1" thickBot="1">
      <c r="A49" s="177"/>
      <c r="B49" s="177"/>
      <c r="C49" s="177"/>
      <c r="D49" s="143"/>
      <c r="E49" s="143"/>
      <c r="F49" s="128"/>
      <c r="G49" s="125"/>
      <c r="H49" s="168"/>
      <c r="I49" s="174"/>
      <c r="J49" s="180"/>
      <c r="K49" s="163"/>
      <c r="L49" s="163"/>
      <c r="M49" s="234"/>
      <c r="N49" s="237"/>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243"/>
      <c r="AO49" s="88" t="s">
        <v>45</v>
      </c>
      <c r="AP49" s="89" t="s">
        <v>45</v>
      </c>
      <c r="AQ49" s="10" t="s">
        <v>45</v>
      </c>
      <c r="AR49" s="34">
        <f>AI46+AK46+AM46</f>
        <v>0</v>
      </c>
      <c r="AS49" s="240"/>
      <c r="AT49" s="15"/>
      <c r="AU49" s="15"/>
      <c r="AV49" s="15"/>
      <c r="AW49" s="15"/>
    </row>
    <row r="50" spans="1:49" ht="84" customHeight="1">
      <c r="A50" s="244" t="s">
        <v>305</v>
      </c>
      <c r="B50" s="244" t="s">
        <v>324</v>
      </c>
      <c r="C50" s="244" t="s">
        <v>353</v>
      </c>
      <c r="D50" s="247" t="s">
        <v>494</v>
      </c>
      <c r="E50" s="252" t="s">
        <v>495</v>
      </c>
      <c r="F50" s="126" t="s">
        <v>498</v>
      </c>
      <c r="G50" s="126" t="s">
        <v>638</v>
      </c>
      <c r="H50" s="126" t="s">
        <v>639</v>
      </c>
      <c r="I50" s="145" t="s">
        <v>496</v>
      </c>
      <c r="J50" s="178" t="s">
        <v>497</v>
      </c>
      <c r="K50" s="165">
        <v>44562</v>
      </c>
      <c r="L50" s="165">
        <v>44915</v>
      </c>
      <c r="M50" s="232" t="s">
        <v>490</v>
      </c>
      <c r="N50" s="190">
        <v>1</v>
      </c>
      <c r="O50" s="190">
        <f>N50*(P50+R50+T50+V50+X50+Z50+AB50+AD50+AF50+AH50+AJ50+AL50)</f>
        <v>1</v>
      </c>
      <c r="P50" s="190">
        <v>0.1</v>
      </c>
      <c r="Q50" s="190">
        <v>0.1</v>
      </c>
      <c r="R50" s="190"/>
      <c r="S50" s="190"/>
      <c r="T50" s="190"/>
      <c r="U50" s="190"/>
      <c r="V50" s="190"/>
      <c r="W50" s="190"/>
      <c r="X50" s="190">
        <v>0.1</v>
      </c>
      <c r="Y50" s="190"/>
      <c r="Z50" s="190"/>
      <c r="AA50" s="190"/>
      <c r="AB50" s="190">
        <v>0.22</v>
      </c>
      <c r="AC50" s="190"/>
      <c r="AD50" s="190">
        <v>0.1</v>
      </c>
      <c r="AE50" s="190"/>
      <c r="AF50" s="190">
        <v>0.1</v>
      </c>
      <c r="AG50" s="190"/>
      <c r="AH50" s="190">
        <v>0.16</v>
      </c>
      <c r="AI50" s="190"/>
      <c r="AJ50" s="190"/>
      <c r="AK50" s="190"/>
      <c r="AL50" s="190">
        <v>0.22</v>
      </c>
      <c r="AM50" s="190"/>
      <c r="AN50" s="241">
        <f>N50*(Q50+S50+U50+W50+Y50+AA50+AC50+AE50+AG50+AI50+AK50+AM50)</f>
        <v>0.1</v>
      </c>
      <c r="AO50" s="80" t="s">
        <v>669</v>
      </c>
      <c r="AP50" s="103" t="s">
        <v>674</v>
      </c>
      <c r="AQ50" s="101" t="s">
        <v>670</v>
      </c>
      <c r="AR50" s="32">
        <f>Q50+S50+U50</f>
        <v>0.1</v>
      </c>
      <c r="AS50" s="238">
        <f>SUM(AR50:AR53)</f>
        <v>0.1</v>
      </c>
      <c r="AT50" s="15"/>
      <c r="AU50" s="15"/>
      <c r="AV50" s="15"/>
      <c r="AW50" s="15"/>
    </row>
    <row r="51" spans="1:49" ht="16.5" customHeight="1">
      <c r="A51" s="245"/>
      <c r="B51" s="245"/>
      <c r="C51" s="245"/>
      <c r="D51" s="245"/>
      <c r="E51" s="253"/>
      <c r="F51" s="127"/>
      <c r="G51" s="127"/>
      <c r="H51" s="127"/>
      <c r="I51" s="143"/>
      <c r="J51" s="179"/>
      <c r="K51" s="162"/>
      <c r="L51" s="162"/>
      <c r="M51" s="233"/>
      <c r="N51" s="191"/>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242"/>
      <c r="AO51" s="7" t="s">
        <v>43</v>
      </c>
      <c r="AP51" s="8" t="s">
        <v>43</v>
      </c>
      <c r="AQ51" s="8" t="s">
        <v>43</v>
      </c>
      <c r="AR51" s="33">
        <f>W50+Y50+AA50</f>
        <v>0</v>
      </c>
      <c r="AS51" s="239"/>
      <c r="AT51" s="15"/>
      <c r="AU51" s="15"/>
      <c r="AV51" s="15"/>
      <c r="AW51" s="15"/>
    </row>
    <row r="52" spans="1:49" ht="16.5" customHeight="1">
      <c r="A52" s="245"/>
      <c r="B52" s="245"/>
      <c r="C52" s="245"/>
      <c r="D52" s="245"/>
      <c r="E52" s="253"/>
      <c r="F52" s="127"/>
      <c r="G52" s="127"/>
      <c r="H52" s="127"/>
      <c r="I52" s="143"/>
      <c r="J52" s="179"/>
      <c r="K52" s="162"/>
      <c r="L52" s="162"/>
      <c r="M52" s="233"/>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c r="AM52" s="191"/>
      <c r="AN52" s="242"/>
      <c r="AO52" s="7" t="s">
        <v>44</v>
      </c>
      <c r="AP52" s="8" t="s">
        <v>44</v>
      </c>
      <c r="AQ52" s="8" t="s">
        <v>44</v>
      </c>
      <c r="AR52" s="33">
        <f>AC50+AE50+AG50</f>
        <v>0</v>
      </c>
      <c r="AS52" s="239"/>
      <c r="AT52" s="15"/>
      <c r="AU52" s="15"/>
      <c r="AV52" s="15"/>
      <c r="AW52" s="15"/>
    </row>
    <row r="53" spans="1:49" ht="16.5" customHeight="1" thickBot="1">
      <c r="A53" s="246"/>
      <c r="B53" s="246"/>
      <c r="C53" s="246"/>
      <c r="D53" s="246"/>
      <c r="E53" s="254"/>
      <c r="F53" s="128"/>
      <c r="G53" s="128"/>
      <c r="H53" s="128"/>
      <c r="I53" s="144"/>
      <c r="J53" s="180"/>
      <c r="K53" s="163"/>
      <c r="L53" s="163"/>
      <c r="M53" s="234"/>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243"/>
      <c r="AO53" s="9" t="s">
        <v>45</v>
      </c>
      <c r="AP53" s="10" t="s">
        <v>45</v>
      </c>
      <c r="AQ53" s="10" t="s">
        <v>45</v>
      </c>
      <c r="AR53" s="34">
        <f>AI50+AK50+AM50</f>
        <v>0</v>
      </c>
      <c r="AS53" s="240"/>
      <c r="AT53" s="15"/>
      <c r="AU53" s="15"/>
      <c r="AV53" s="15"/>
      <c r="AW53" s="15"/>
    </row>
    <row r="54" spans="1:49" ht="26.25" customHeight="1" thickBot="1">
      <c r="A54" s="177" t="s">
        <v>306</v>
      </c>
      <c r="B54" s="177" t="s">
        <v>328</v>
      </c>
      <c r="C54" s="177" t="s">
        <v>338</v>
      </c>
      <c r="D54" s="177" t="s">
        <v>502</v>
      </c>
      <c r="E54" s="177" t="s">
        <v>503</v>
      </c>
      <c r="F54" s="126" t="s">
        <v>499</v>
      </c>
      <c r="G54" s="126" t="s">
        <v>500</v>
      </c>
      <c r="H54" s="126" t="s">
        <v>534</v>
      </c>
      <c r="I54" s="145" t="s">
        <v>496</v>
      </c>
      <c r="J54" s="178" t="s">
        <v>487</v>
      </c>
      <c r="K54" s="165">
        <v>44682</v>
      </c>
      <c r="L54" s="165">
        <v>44926</v>
      </c>
      <c r="M54" s="232" t="s">
        <v>490</v>
      </c>
      <c r="N54" s="190">
        <v>1</v>
      </c>
      <c r="O54" s="190">
        <f>N54*(P54+R54+T54+V54+X54+Z54+AB54+AD54+AF54+AH54+AJ54+AL54)</f>
        <v>1</v>
      </c>
      <c r="P54" s="190"/>
      <c r="Q54" s="190"/>
      <c r="R54" s="190"/>
      <c r="S54" s="190"/>
      <c r="T54" s="190"/>
      <c r="U54" s="190"/>
      <c r="V54" s="190"/>
      <c r="W54" s="190"/>
      <c r="X54" s="190">
        <v>0.33</v>
      </c>
      <c r="Y54" s="190"/>
      <c r="Z54" s="190"/>
      <c r="AA54" s="190"/>
      <c r="AB54" s="190"/>
      <c r="AC54" s="190"/>
      <c r="AD54" s="190">
        <v>0.33</v>
      </c>
      <c r="AE54" s="190"/>
      <c r="AF54" s="190"/>
      <c r="AG54" s="190"/>
      <c r="AH54" s="190"/>
      <c r="AI54" s="190"/>
      <c r="AJ54" s="190"/>
      <c r="AK54" s="190"/>
      <c r="AL54" s="190">
        <v>0.34</v>
      </c>
      <c r="AM54" s="190"/>
      <c r="AN54" s="241">
        <f>N54*(Q54+S54+U54+W54+Y54+AA54+AC54+AE54+AG54+AI54+AK54+AM54)</f>
        <v>0</v>
      </c>
      <c r="AO54" s="5" t="s">
        <v>46</v>
      </c>
      <c r="AP54" s="6" t="s">
        <v>46</v>
      </c>
      <c r="AQ54" s="6" t="s">
        <v>46</v>
      </c>
      <c r="AR54" s="32">
        <f>Q54+S54+U54</f>
        <v>0</v>
      </c>
      <c r="AS54" s="238">
        <f>SUM(AR54:AR57)</f>
        <v>0</v>
      </c>
      <c r="AT54" s="15"/>
      <c r="AU54" s="15"/>
      <c r="AV54" s="15"/>
      <c r="AW54" s="15"/>
    </row>
    <row r="55" spans="1:49" ht="26.25" customHeight="1" thickBot="1">
      <c r="A55" s="177"/>
      <c r="B55" s="177"/>
      <c r="C55" s="177"/>
      <c r="D55" s="177"/>
      <c r="E55" s="177"/>
      <c r="F55" s="127"/>
      <c r="G55" s="127"/>
      <c r="H55" s="127"/>
      <c r="I55" s="143"/>
      <c r="J55" s="179"/>
      <c r="K55" s="162"/>
      <c r="L55" s="162"/>
      <c r="M55" s="233"/>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242"/>
      <c r="AO55" s="7" t="s">
        <v>43</v>
      </c>
      <c r="AP55" s="8" t="s">
        <v>43</v>
      </c>
      <c r="AQ55" s="8" t="s">
        <v>43</v>
      </c>
      <c r="AR55" s="33">
        <f>W54+Y54+AA54</f>
        <v>0</v>
      </c>
      <c r="AS55" s="239"/>
      <c r="AT55" s="15"/>
      <c r="AU55" s="15"/>
      <c r="AV55" s="15"/>
      <c r="AW55" s="15"/>
    </row>
    <row r="56" spans="1:49" ht="26.25" customHeight="1" thickBot="1">
      <c r="A56" s="177"/>
      <c r="B56" s="177"/>
      <c r="C56" s="177"/>
      <c r="D56" s="177"/>
      <c r="E56" s="177"/>
      <c r="F56" s="127"/>
      <c r="G56" s="127"/>
      <c r="H56" s="127"/>
      <c r="I56" s="143"/>
      <c r="J56" s="179"/>
      <c r="K56" s="162"/>
      <c r="L56" s="162"/>
      <c r="M56" s="233"/>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K56" s="191"/>
      <c r="AL56" s="191"/>
      <c r="AM56" s="191"/>
      <c r="AN56" s="242"/>
      <c r="AO56" s="7" t="s">
        <v>44</v>
      </c>
      <c r="AP56" s="8" t="s">
        <v>44</v>
      </c>
      <c r="AQ56" s="8" t="s">
        <v>44</v>
      </c>
      <c r="AR56" s="33">
        <f>AC54+AE54+AG54</f>
        <v>0</v>
      </c>
      <c r="AS56" s="239"/>
      <c r="AT56" s="15"/>
      <c r="AU56" s="15"/>
      <c r="AV56" s="15"/>
      <c r="AW56" s="15"/>
    </row>
    <row r="57" spans="1:49" ht="26.25" customHeight="1" thickBot="1">
      <c r="A57" s="177"/>
      <c r="B57" s="177"/>
      <c r="C57" s="177"/>
      <c r="D57" s="177"/>
      <c r="E57" s="177"/>
      <c r="F57" s="128"/>
      <c r="G57" s="128"/>
      <c r="H57" s="128"/>
      <c r="I57" s="144"/>
      <c r="J57" s="180"/>
      <c r="K57" s="163"/>
      <c r="L57" s="163"/>
      <c r="M57" s="234"/>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243"/>
      <c r="AO57" s="9" t="s">
        <v>45</v>
      </c>
      <c r="AP57" s="10" t="s">
        <v>45</v>
      </c>
      <c r="AQ57" s="10" t="s">
        <v>45</v>
      </c>
      <c r="AR57" s="34">
        <f>AI54+AK54+AM54</f>
        <v>0</v>
      </c>
      <c r="AS57" s="240"/>
      <c r="AT57" s="15"/>
      <c r="AU57" s="15"/>
      <c r="AV57" s="15"/>
      <c r="AW57" s="15"/>
    </row>
    <row r="58" spans="1:49" ht="15.75" customHeight="1" thickBo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212" t="s">
        <v>47</v>
      </c>
      <c r="AQ58" s="213"/>
      <c r="AR58" s="214"/>
      <c r="AS58" s="13">
        <f>AVERAGE(AS26:AS57)</f>
        <v>0.16875000000000001</v>
      </c>
      <c r="AT58" s="15"/>
      <c r="AU58" s="15"/>
      <c r="AV58" s="15"/>
      <c r="AW58" s="15"/>
    </row>
    <row r="59" spans="1:4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row>
    <row r="60" spans="1:49">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row>
    <row r="61" spans="1:49" s="2" customFormat="1" ht="43.5" customHeight="1">
      <c r="A61" s="137" t="s">
        <v>48</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25"/>
      <c r="AU61" s="25"/>
      <c r="AV61" s="25"/>
      <c r="AW61" s="25"/>
    </row>
    <row r="62" spans="1:49">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row>
    <row r="63" spans="1:49">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row>
    <row r="64" spans="1:49" ht="15.75" thickBot="1">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row>
    <row r="65" spans="1:49" ht="18.75" customHeight="1">
      <c r="A65" s="134" t="s">
        <v>49</v>
      </c>
      <c r="B65" s="134" t="s">
        <v>466</v>
      </c>
      <c r="C65" s="208" t="s">
        <v>19</v>
      </c>
      <c r="D65" s="275"/>
      <c r="E65" s="134" t="s">
        <v>464</v>
      </c>
      <c r="F65" s="134" t="s">
        <v>465</v>
      </c>
      <c r="G65" s="134" t="s">
        <v>20</v>
      </c>
      <c r="H65" s="134" t="s">
        <v>21</v>
      </c>
      <c r="I65" s="208" t="s">
        <v>63</v>
      </c>
      <c r="J65" s="223" t="s">
        <v>72</v>
      </c>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85" t="s">
        <v>16</v>
      </c>
      <c r="AL65" s="286"/>
      <c r="AM65" s="286"/>
      <c r="AN65" s="286"/>
      <c r="AO65" s="286"/>
      <c r="AP65" s="286"/>
      <c r="AQ65" s="287"/>
      <c r="AT65" s="15"/>
      <c r="AU65" s="15"/>
      <c r="AV65" s="15"/>
      <c r="AW65" s="15"/>
    </row>
    <row r="66" spans="1:49" ht="48" customHeight="1" thickBot="1">
      <c r="A66" s="135"/>
      <c r="B66" s="135"/>
      <c r="C66" s="224"/>
      <c r="D66" s="276"/>
      <c r="E66" s="135"/>
      <c r="F66" s="135"/>
      <c r="G66" s="135"/>
      <c r="H66" s="135"/>
      <c r="I66" s="135"/>
      <c r="J66" s="224" t="s">
        <v>22</v>
      </c>
      <c r="K66" s="225"/>
      <c r="L66" s="129" t="s">
        <v>23</v>
      </c>
      <c r="M66" s="225"/>
      <c r="N66" s="129" t="s">
        <v>24</v>
      </c>
      <c r="O66" s="225"/>
      <c r="P66" s="129" t="s">
        <v>25</v>
      </c>
      <c r="Q66" s="225"/>
      <c r="R66" s="129" t="s">
        <v>26</v>
      </c>
      <c r="S66" s="225"/>
      <c r="T66" s="129" t="s">
        <v>27</v>
      </c>
      <c r="U66" s="225"/>
      <c r="V66" s="129" t="s">
        <v>28</v>
      </c>
      <c r="W66" s="225"/>
      <c r="X66" s="129" t="s">
        <v>29</v>
      </c>
      <c r="Y66" s="225"/>
      <c r="Z66" s="129" t="s">
        <v>30</v>
      </c>
      <c r="AA66" s="225"/>
      <c r="AB66" s="129" t="s">
        <v>31</v>
      </c>
      <c r="AC66" s="225"/>
      <c r="AD66" s="129" t="s">
        <v>32</v>
      </c>
      <c r="AE66" s="225"/>
      <c r="AF66" s="129" t="s">
        <v>33</v>
      </c>
      <c r="AG66" s="225"/>
      <c r="AH66" s="129" t="s">
        <v>34</v>
      </c>
      <c r="AI66" s="225"/>
      <c r="AJ66" s="282" t="s">
        <v>35</v>
      </c>
      <c r="AK66" s="288"/>
      <c r="AL66" s="289"/>
      <c r="AM66" s="289"/>
      <c r="AN66" s="289"/>
      <c r="AO66" s="289"/>
      <c r="AP66" s="289"/>
      <c r="AQ66" s="290"/>
      <c r="AT66" s="15"/>
      <c r="AU66" s="15"/>
      <c r="AV66" s="15"/>
      <c r="AW66" s="15"/>
    </row>
    <row r="67" spans="1:49" ht="44.25" customHeight="1" thickBot="1">
      <c r="A67" s="135"/>
      <c r="B67" s="135"/>
      <c r="C67" s="224"/>
      <c r="D67" s="276"/>
      <c r="E67" s="135"/>
      <c r="F67" s="135"/>
      <c r="G67" s="135"/>
      <c r="H67" s="135"/>
      <c r="I67" s="135"/>
      <c r="J67" s="226"/>
      <c r="K67" s="227"/>
      <c r="L67" s="215"/>
      <c r="M67" s="227"/>
      <c r="N67" s="215"/>
      <c r="O67" s="227"/>
      <c r="P67" s="215"/>
      <c r="Q67" s="227"/>
      <c r="R67" s="215"/>
      <c r="S67" s="227"/>
      <c r="T67" s="215"/>
      <c r="U67" s="227"/>
      <c r="V67" s="215"/>
      <c r="W67" s="227"/>
      <c r="X67" s="215"/>
      <c r="Y67" s="227"/>
      <c r="Z67" s="215"/>
      <c r="AA67" s="227"/>
      <c r="AB67" s="215"/>
      <c r="AC67" s="227"/>
      <c r="AD67" s="215"/>
      <c r="AE67" s="227"/>
      <c r="AF67" s="215"/>
      <c r="AG67" s="227"/>
      <c r="AH67" s="215"/>
      <c r="AI67" s="227"/>
      <c r="AJ67" s="283"/>
      <c r="AK67" s="291" t="s">
        <v>64</v>
      </c>
      <c r="AL67" s="292"/>
      <c r="AM67" s="293"/>
      <c r="AN67" s="157" t="s">
        <v>36</v>
      </c>
      <c r="AO67" s="216" t="s">
        <v>75</v>
      </c>
      <c r="AP67" s="175" t="s">
        <v>37</v>
      </c>
      <c r="AQ67" s="157" t="s">
        <v>38</v>
      </c>
      <c r="AT67" s="15"/>
      <c r="AU67" s="15"/>
      <c r="AV67" s="15"/>
      <c r="AW67" s="15"/>
    </row>
    <row r="68" spans="1:49" ht="48" customHeight="1" thickBot="1">
      <c r="A68" s="136"/>
      <c r="B68" s="136"/>
      <c r="C68" s="277"/>
      <c r="D68" s="278"/>
      <c r="E68" s="136"/>
      <c r="F68" s="136"/>
      <c r="G68" s="136"/>
      <c r="H68" s="136"/>
      <c r="I68" s="136"/>
      <c r="J68" s="35" t="s">
        <v>39</v>
      </c>
      <c r="K68" s="31" t="s">
        <v>40</v>
      </c>
      <c r="L68" s="31" t="s">
        <v>41</v>
      </c>
      <c r="M68" s="31" t="s">
        <v>42</v>
      </c>
      <c r="N68" s="31" t="s">
        <v>41</v>
      </c>
      <c r="O68" s="31" t="s">
        <v>42</v>
      </c>
      <c r="P68" s="31" t="s">
        <v>41</v>
      </c>
      <c r="Q68" s="31" t="s">
        <v>42</v>
      </c>
      <c r="R68" s="31" t="s">
        <v>41</v>
      </c>
      <c r="S68" s="31" t="s">
        <v>42</v>
      </c>
      <c r="T68" s="31" t="s">
        <v>41</v>
      </c>
      <c r="U68" s="31" t="s">
        <v>42</v>
      </c>
      <c r="V68" s="31" t="s">
        <v>41</v>
      </c>
      <c r="W68" s="31" t="s">
        <v>42</v>
      </c>
      <c r="X68" s="31" t="s">
        <v>41</v>
      </c>
      <c r="Y68" s="31" t="s">
        <v>42</v>
      </c>
      <c r="Z68" s="31" t="s">
        <v>41</v>
      </c>
      <c r="AA68" s="31" t="s">
        <v>42</v>
      </c>
      <c r="AB68" s="31" t="s">
        <v>41</v>
      </c>
      <c r="AC68" s="31" t="s">
        <v>42</v>
      </c>
      <c r="AD68" s="31" t="s">
        <v>41</v>
      </c>
      <c r="AE68" s="31" t="s">
        <v>42</v>
      </c>
      <c r="AF68" s="31" t="s">
        <v>41</v>
      </c>
      <c r="AG68" s="31" t="s">
        <v>42</v>
      </c>
      <c r="AH68" s="31" t="s">
        <v>41</v>
      </c>
      <c r="AI68" s="31" t="s">
        <v>42</v>
      </c>
      <c r="AJ68" s="284"/>
      <c r="AK68" s="294"/>
      <c r="AL68" s="295"/>
      <c r="AM68" s="296"/>
      <c r="AN68" s="158"/>
      <c r="AO68" s="297"/>
      <c r="AP68" s="176"/>
      <c r="AQ68" s="158"/>
      <c r="AT68" s="15"/>
      <c r="AU68" s="15"/>
      <c r="AV68" s="15"/>
      <c r="AW68" s="15"/>
    </row>
    <row r="69" spans="1:49" ht="172.5" customHeight="1" thickBot="1">
      <c r="A69" s="205" t="s">
        <v>530</v>
      </c>
      <c r="B69" s="145" t="s">
        <v>504</v>
      </c>
      <c r="C69" s="126" t="s">
        <v>505</v>
      </c>
      <c r="D69" s="279"/>
      <c r="E69" s="139" t="s">
        <v>485</v>
      </c>
      <c r="F69" s="133" t="s">
        <v>506</v>
      </c>
      <c r="G69" s="132">
        <v>44623</v>
      </c>
      <c r="H69" s="131">
        <v>44925</v>
      </c>
      <c r="I69" s="138" t="s">
        <v>490</v>
      </c>
      <c r="J69" s="190">
        <f>100%/9</f>
        <v>0.1111111111111111</v>
      </c>
      <c r="K69" s="228">
        <f>J69*(L69+N69+P69+R69+T69+V69+X69+Z69+AB69+AD69+AF69+AH69)</f>
        <v>0.1111111111111111</v>
      </c>
      <c r="L69" s="190"/>
      <c r="M69" s="190"/>
      <c r="N69" s="190"/>
      <c r="O69" s="190"/>
      <c r="P69" s="190">
        <v>0.25</v>
      </c>
      <c r="Q69" s="190">
        <v>0.25</v>
      </c>
      <c r="R69" s="190"/>
      <c r="S69" s="190"/>
      <c r="T69" s="190"/>
      <c r="U69" s="190"/>
      <c r="V69" s="190">
        <v>0.25</v>
      </c>
      <c r="W69" s="190"/>
      <c r="X69" s="190"/>
      <c r="Y69" s="190"/>
      <c r="Z69" s="190"/>
      <c r="AA69" s="190"/>
      <c r="AB69" s="190">
        <v>0.25</v>
      </c>
      <c r="AC69" s="190"/>
      <c r="AD69" s="190"/>
      <c r="AE69" s="190"/>
      <c r="AF69" s="190"/>
      <c r="AG69" s="190"/>
      <c r="AH69" s="190">
        <v>0.25</v>
      </c>
      <c r="AI69" s="190"/>
      <c r="AJ69" s="202">
        <f>J69*(M69+O69+Q69+S69+U69+W69+Y69+AA69+AC69+AE69+AG69+AI69)</f>
        <v>2.7777777777777776E-2</v>
      </c>
      <c r="AK69" s="298" t="s">
        <v>648</v>
      </c>
      <c r="AL69" s="299"/>
      <c r="AM69" s="300"/>
      <c r="AN69" s="78" t="s">
        <v>649</v>
      </c>
      <c r="AO69" s="81" t="s">
        <v>675</v>
      </c>
      <c r="AP69" s="50">
        <f>M69+O69+Q69</f>
        <v>0.25</v>
      </c>
      <c r="AQ69" s="238">
        <f>SUM(AP69:AP72)</f>
        <v>0.25</v>
      </c>
      <c r="AT69" s="15"/>
      <c r="AU69" s="15"/>
      <c r="AV69" s="15"/>
      <c r="AW69" s="15"/>
    </row>
    <row r="70" spans="1:49" ht="15.75" customHeight="1" thickBot="1">
      <c r="A70" s="206"/>
      <c r="B70" s="143"/>
      <c r="C70" s="127"/>
      <c r="D70" s="280"/>
      <c r="E70" s="133"/>
      <c r="F70" s="133"/>
      <c r="G70" s="133"/>
      <c r="H70" s="131"/>
      <c r="I70" s="138"/>
      <c r="J70" s="191"/>
      <c r="K70" s="228"/>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203"/>
      <c r="AK70" s="195" t="s">
        <v>43</v>
      </c>
      <c r="AL70" s="196"/>
      <c r="AM70" s="197"/>
      <c r="AN70" s="48" t="s">
        <v>43</v>
      </c>
      <c r="AO70" s="48" t="s">
        <v>43</v>
      </c>
      <c r="AP70" s="49">
        <f>S69+U69+W69</f>
        <v>0</v>
      </c>
      <c r="AQ70" s="239"/>
      <c r="AT70" s="15"/>
      <c r="AU70" s="15"/>
      <c r="AV70" s="15"/>
      <c r="AW70" s="15"/>
    </row>
    <row r="71" spans="1:49" ht="15.75" customHeight="1" thickBot="1">
      <c r="A71" s="206"/>
      <c r="B71" s="143"/>
      <c r="C71" s="127"/>
      <c r="D71" s="280"/>
      <c r="E71" s="133"/>
      <c r="F71" s="133"/>
      <c r="G71" s="133"/>
      <c r="H71" s="131"/>
      <c r="I71" s="138"/>
      <c r="J71" s="191"/>
      <c r="K71" s="228"/>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203"/>
      <c r="AK71" s="198" t="s">
        <v>44</v>
      </c>
      <c r="AL71" s="199"/>
      <c r="AM71" s="199"/>
      <c r="AN71" s="48" t="s">
        <v>44</v>
      </c>
      <c r="AO71" s="48" t="s">
        <v>44</v>
      </c>
      <c r="AP71" s="49">
        <f>Y69+AA69+AC69</f>
        <v>0</v>
      </c>
      <c r="AQ71" s="239"/>
      <c r="AT71" s="15"/>
      <c r="AU71" s="15"/>
      <c r="AV71" s="15"/>
      <c r="AW71" s="15"/>
    </row>
    <row r="72" spans="1:49" ht="15.75" customHeight="1" thickBot="1">
      <c r="A72" s="206"/>
      <c r="B72" s="144"/>
      <c r="C72" s="128"/>
      <c r="D72" s="281"/>
      <c r="E72" s="133"/>
      <c r="F72" s="133"/>
      <c r="G72" s="133"/>
      <c r="H72" s="131"/>
      <c r="I72" s="138"/>
      <c r="J72" s="192"/>
      <c r="K72" s="228"/>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204"/>
      <c r="AK72" s="200" t="s">
        <v>45</v>
      </c>
      <c r="AL72" s="201"/>
      <c r="AM72" s="201"/>
      <c r="AN72" s="51" t="s">
        <v>45</v>
      </c>
      <c r="AO72" s="51" t="s">
        <v>45</v>
      </c>
      <c r="AP72" s="52">
        <f>AE69+AG69+AI69</f>
        <v>0</v>
      </c>
      <c r="AQ72" s="240"/>
      <c r="AT72" s="15"/>
      <c r="AU72" s="15"/>
      <c r="AV72" s="15"/>
      <c r="AW72" s="15"/>
    </row>
    <row r="73" spans="1:49" ht="358.5" customHeight="1" thickBot="1">
      <c r="A73" s="206"/>
      <c r="B73" s="145" t="s">
        <v>507</v>
      </c>
      <c r="C73" s="126" t="s">
        <v>508</v>
      </c>
      <c r="D73" s="279"/>
      <c r="E73" s="139" t="s">
        <v>485</v>
      </c>
      <c r="F73" s="133" t="s">
        <v>509</v>
      </c>
      <c r="G73" s="132">
        <v>44623</v>
      </c>
      <c r="H73" s="131">
        <v>44925</v>
      </c>
      <c r="I73" s="138" t="s">
        <v>490</v>
      </c>
      <c r="J73" s="190">
        <f t="shared" ref="J73" si="12">100%/9</f>
        <v>0.1111111111111111</v>
      </c>
      <c r="K73" s="228">
        <f t="shared" ref="K73" si="13">J73*(L73+N73+P73+R73+T73+V73+X73+Z73+AB73+AD73+AF73+AH73)</f>
        <v>0.1111111111111111</v>
      </c>
      <c r="L73" s="229"/>
      <c r="M73" s="190"/>
      <c r="N73" s="190"/>
      <c r="O73" s="190"/>
      <c r="P73" s="190">
        <v>0.25</v>
      </c>
      <c r="Q73" s="190">
        <v>0.25</v>
      </c>
      <c r="R73" s="190"/>
      <c r="S73" s="190"/>
      <c r="T73" s="190"/>
      <c r="U73" s="190"/>
      <c r="V73" s="190">
        <v>0.25</v>
      </c>
      <c r="W73" s="190"/>
      <c r="X73" s="190"/>
      <c r="Y73" s="190"/>
      <c r="Z73" s="190"/>
      <c r="AA73" s="190"/>
      <c r="AB73" s="190">
        <v>0.25</v>
      </c>
      <c r="AC73" s="190"/>
      <c r="AD73" s="190"/>
      <c r="AE73" s="190"/>
      <c r="AF73" s="190"/>
      <c r="AG73" s="190"/>
      <c r="AH73" s="190">
        <v>0.25</v>
      </c>
      <c r="AI73" s="190"/>
      <c r="AJ73" s="202">
        <f t="shared" ref="AJ73" si="14">J73*(M73+O73+Q73+S73+U73+W73+Y73+AA73+AC73+AE73+AG73+AI73)</f>
        <v>2.7777777777777776E-2</v>
      </c>
      <c r="AK73" s="301" t="s">
        <v>650</v>
      </c>
      <c r="AL73" s="302"/>
      <c r="AM73" s="302"/>
      <c r="AN73" s="78" t="s">
        <v>651</v>
      </c>
      <c r="AO73" s="82" t="s">
        <v>675</v>
      </c>
      <c r="AP73" s="50">
        <f t="shared" ref="AP73" si="15">M73+O73+Q73</f>
        <v>0.25</v>
      </c>
      <c r="AQ73" s="238">
        <f t="shared" ref="AQ73" si="16">SUM(AP73:AP76)</f>
        <v>0.25</v>
      </c>
      <c r="AT73" s="15"/>
      <c r="AU73" s="15"/>
      <c r="AV73" s="15"/>
      <c r="AW73" s="15"/>
    </row>
    <row r="74" spans="1:49" ht="15.75" customHeight="1" thickBot="1">
      <c r="A74" s="206"/>
      <c r="B74" s="143"/>
      <c r="C74" s="127"/>
      <c r="D74" s="280"/>
      <c r="E74" s="133"/>
      <c r="F74" s="133"/>
      <c r="G74" s="133"/>
      <c r="H74" s="131"/>
      <c r="I74" s="138"/>
      <c r="J74" s="191"/>
      <c r="K74" s="228"/>
      <c r="L74" s="230"/>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203"/>
      <c r="AK74" s="195" t="s">
        <v>43</v>
      </c>
      <c r="AL74" s="196"/>
      <c r="AM74" s="197"/>
      <c r="AN74" s="48" t="s">
        <v>43</v>
      </c>
      <c r="AO74" s="48" t="s">
        <v>43</v>
      </c>
      <c r="AP74" s="49">
        <f t="shared" ref="AP74" si="17">S73+U73+W73</f>
        <v>0</v>
      </c>
      <c r="AQ74" s="239"/>
      <c r="AT74" s="15"/>
      <c r="AU74" s="15"/>
      <c r="AV74" s="15"/>
      <c r="AW74" s="15"/>
    </row>
    <row r="75" spans="1:49" ht="15.75" customHeight="1" thickBot="1">
      <c r="A75" s="206"/>
      <c r="B75" s="143"/>
      <c r="C75" s="127"/>
      <c r="D75" s="280"/>
      <c r="E75" s="133"/>
      <c r="F75" s="133"/>
      <c r="G75" s="133"/>
      <c r="H75" s="131"/>
      <c r="I75" s="138"/>
      <c r="J75" s="191"/>
      <c r="K75" s="228"/>
      <c r="L75" s="230"/>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203"/>
      <c r="AK75" s="198" t="s">
        <v>44</v>
      </c>
      <c r="AL75" s="199"/>
      <c r="AM75" s="199"/>
      <c r="AN75" s="48" t="s">
        <v>44</v>
      </c>
      <c r="AO75" s="48" t="s">
        <v>44</v>
      </c>
      <c r="AP75" s="49">
        <f t="shared" ref="AP75" si="18">Y73+AA73+AC73</f>
        <v>0</v>
      </c>
      <c r="AQ75" s="239"/>
      <c r="AT75" s="15"/>
      <c r="AU75" s="15"/>
      <c r="AV75" s="15"/>
      <c r="AW75" s="15"/>
    </row>
    <row r="76" spans="1:49" ht="15.75" customHeight="1" thickBot="1">
      <c r="A76" s="206"/>
      <c r="B76" s="144"/>
      <c r="C76" s="128"/>
      <c r="D76" s="281"/>
      <c r="E76" s="133"/>
      <c r="F76" s="133"/>
      <c r="G76" s="133"/>
      <c r="H76" s="131"/>
      <c r="I76" s="138"/>
      <c r="J76" s="192"/>
      <c r="K76" s="228"/>
      <c r="L76" s="231"/>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204"/>
      <c r="AK76" s="200" t="s">
        <v>45</v>
      </c>
      <c r="AL76" s="201"/>
      <c r="AM76" s="201"/>
      <c r="AN76" s="51" t="s">
        <v>45</v>
      </c>
      <c r="AO76" s="51" t="s">
        <v>45</v>
      </c>
      <c r="AP76" s="52">
        <f t="shared" ref="AP76" si="19">AE73+AG73+AI73</f>
        <v>0</v>
      </c>
      <c r="AQ76" s="240"/>
      <c r="AT76" s="15"/>
      <c r="AU76" s="15"/>
      <c r="AV76" s="15"/>
      <c r="AW76" s="15"/>
    </row>
    <row r="77" spans="1:49" ht="183.75" customHeight="1" thickBot="1">
      <c r="A77" s="206"/>
      <c r="B77" s="145" t="s">
        <v>510</v>
      </c>
      <c r="C77" s="126" t="s">
        <v>511</v>
      </c>
      <c r="D77" s="279"/>
      <c r="E77" s="140" t="s">
        <v>485</v>
      </c>
      <c r="F77" s="131" t="s">
        <v>512</v>
      </c>
      <c r="G77" s="132">
        <v>44623</v>
      </c>
      <c r="H77" s="131">
        <v>44925</v>
      </c>
      <c r="I77" s="138" t="s">
        <v>490</v>
      </c>
      <c r="J77" s="190">
        <f t="shared" ref="J77" si="20">100%/9</f>
        <v>0.1111111111111111</v>
      </c>
      <c r="K77" s="228">
        <f t="shared" ref="K77" si="21">J77*(L77+N77+P77+R77+T77+V77+X77+Z77+AB77+AD77+AF77+AH77)</f>
        <v>0.1111111111111111</v>
      </c>
      <c r="L77" s="229"/>
      <c r="M77" s="190"/>
      <c r="N77" s="190"/>
      <c r="O77" s="190"/>
      <c r="P77" s="190">
        <v>0.25</v>
      </c>
      <c r="Q77" s="190">
        <v>0.25</v>
      </c>
      <c r="R77" s="190"/>
      <c r="S77" s="190"/>
      <c r="T77" s="190"/>
      <c r="U77" s="190"/>
      <c r="V77" s="190">
        <v>0.25</v>
      </c>
      <c r="W77" s="190"/>
      <c r="X77" s="190"/>
      <c r="Y77" s="190"/>
      <c r="Z77" s="190"/>
      <c r="AA77" s="190"/>
      <c r="AB77" s="190">
        <v>0.25</v>
      </c>
      <c r="AC77" s="190"/>
      <c r="AD77" s="190"/>
      <c r="AE77" s="190"/>
      <c r="AF77" s="190"/>
      <c r="AG77" s="190"/>
      <c r="AH77" s="190">
        <v>0.25</v>
      </c>
      <c r="AI77" s="190"/>
      <c r="AJ77" s="202">
        <f t="shared" ref="AJ77" si="22">J77*(M77+O77+Q77+S77+U77+W77+Y77+AA77+AC77+AE77+AG77+AI77)</f>
        <v>2.7777777777777776E-2</v>
      </c>
      <c r="AK77" s="306" t="s">
        <v>652</v>
      </c>
      <c r="AL77" s="307"/>
      <c r="AM77" s="307"/>
      <c r="AN77" s="83" t="s">
        <v>653</v>
      </c>
      <c r="AO77" s="82" t="s">
        <v>675</v>
      </c>
      <c r="AP77" s="50">
        <f t="shared" ref="AP77" si="23">M77+O77+Q77</f>
        <v>0.25</v>
      </c>
      <c r="AQ77" s="238">
        <f t="shared" ref="AQ77" si="24">SUM(AP77:AP80)</f>
        <v>0.25</v>
      </c>
      <c r="AT77" s="15"/>
      <c r="AU77" s="15"/>
      <c r="AV77" s="15"/>
      <c r="AW77" s="15"/>
    </row>
    <row r="78" spans="1:49" ht="15.75" customHeight="1" thickBot="1">
      <c r="A78" s="206"/>
      <c r="B78" s="143"/>
      <c r="C78" s="127"/>
      <c r="D78" s="280"/>
      <c r="E78" s="141"/>
      <c r="F78" s="131"/>
      <c r="G78" s="133"/>
      <c r="H78" s="131"/>
      <c r="I78" s="138"/>
      <c r="J78" s="191"/>
      <c r="K78" s="228"/>
      <c r="L78" s="230"/>
      <c r="M78" s="191"/>
      <c r="N78" s="191"/>
      <c r="O78" s="191"/>
      <c r="P78" s="191"/>
      <c r="Q78" s="191"/>
      <c r="R78" s="191"/>
      <c r="S78" s="191"/>
      <c r="T78" s="191"/>
      <c r="U78" s="191"/>
      <c r="V78" s="191"/>
      <c r="W78" s="191"/>
      <c r="X78" s="191"/>
      <c r="Y78" s="191"/>
      <c r="Z78" s="191"/>
      <c r="AA78" s="191"/>
      <c r="AB78" s="191"/>
      <c r="AC78" s="191"/>
      <c r="AD78" s="191"/>
      <c r="AE78" s="191"/>
      <c r="AF78" s="191"/>
      <c r="AG78" s="191"/>
      <c r="AH78" s="191"/>
      <c r="AI78" s="191"/>
      <c r="AJ78" s="203"/>
      <c r="AK78" s="195" t="s">
        <v>43</v>
      </c>
      <c r="AL78" s="196"/>
      <c r="AM78" s="197"/>
      <c r="AN78" s="48" t="s">
        <v>43</v>
      </c>
      <c r="AO78" s="48" t="s">
        <v>43</v>
      </c>
      <c r="AP78" s="49">
        <f t="shared" ref="AP78" si="25">S77+U77+W77</f>
        <v>0</v>
      </c>
      <c r="AQ78" s="239"/>
      <c r="AT78" s="15"/>
      <c r="AU78" s="15"/>
      <c r="AV78" s="15"/>
      <c r="AW78" s="15"/>
    </row>
    <row r="79" spans="1:49" ht="15.75" customHeight="1" thickBot="1">
      <c r="A79" s="206"/>
      <c r="B79" s="143"/>
      <c r="C79" s="127"/>
      <c r="D79" s="280"/>
      <c r="E79" s="141"/>
      <c r="F79" s="131"/>
      <c r="G79" s="133"/>
      <c r="H79" s="131"/>
      <c r="I79" s="138"/>
      <c r="J79" s="191"/>
      <c r="K79" s="228"/>
      <c r="L79" s="230"/>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203"/>
      <c r="AK79" s="198" t="s">
        <v>44</v>
      </c>
      <c r="AL79" s="199"/>
      <c r="AM79" s="199"/>
      <c r="AN79" s="48" t="s">
        <v>44</v>
      </c>
      <c r="AO79" s="48" t="s">
        <v>44</v>
      </c>
      <c r="AP79" s="49">
        <f t="shared" ref="AP79" si="26">Y77+AA77+AC77</f>
        <v>0</v>
      </c>
      <c r="AQ79" s="239"/>
      <c r="AT79" s="15"/>
      <c r="AU79" s="15"/>
      <c r="AV79" s="15"/>
      <c r="AW79" s="15"/>
    </row>
    <row r="80" spans="1:49" ht="15.75" customHeight="1" thickBot="1">
      <c r="A80" s="206"/>
      <c r="B80" s="144"/>
      <c r="C80" s="128"/>
      <c r="D80" s="281"/>
      <c r="E80" s="141"/>
      <c r="F80" s="131"/>
      <c r="G80" s="133"/>
      <c r="H80" s="131"/>
      <c r="I80" s="138"/>
      <c r="J80" s="192"/>
      <c r="K80" s="228"/>
      <c r="L80" s="231"/>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204"/>
      <c r="AK80" s="200" t="s">
        <v>45</v>
      </c>
      <c r="AL80" s="201"/>
      <c r="AM80" s="201"/>
      <c r="AN80" s="51" t="s">
        <v>45</v>
      </c>
      <c r="AO80" s="51" t="s">
        <v>45</v>
      </c>
      <c r="AP80" s="52">
        <f t="shared" ref="AP80" si="27">AE77+AG77+AI77</f>
        <v>0</v>
      </c>
      <c r="AQ80" s="240"/>
      <c r="AT80" s="15"/>
      <c r="AU80" s="15"/>
      <c r="AV80" s="15"/>
      <c r="AW80" s="15"/>
    </row>
    <row r="81" spans="1:49" ht="275.25" customHeight="1" thickBot="1">
      <c r="A81" s="206"/>
      <c r="B81" s="145" t="s">
        <v>513</v>
      </c>
      <c r="C81" s="126" t="s">
        <v>514</v>
      </c>
      <c r="D81" s="279"/>
      <c r="E81" s="140" t="s">
        <v>485</v>
      </c>
      <c r="F81" s="131" t="s">
        <v>515</v>
      </c>
      <c r="G81" s="132">
        <v>44623</v>
      </c>
      <c r="H81" s="131">
        <v>44925</v>
      </c>
      <c r="I81" s="138" t="s">
        <v>490</v>
      </c>
      <c r="J81" s="190">
        <f t="shared" ref="J81" si="28">100%/9</f>
        <v>0.1111111111111111</v>
      </c>
      <c r="K81" s="228">
        <f t="shared" ref="K81" si="29">J81*(L81+N81+P81+R81+T81+V81+X81+Z81+AB81+AD81+AF81+AH81)</f>
        <v>0.1111111111111111</v>
      </c>
      <c r="L81" s="229"/>
      <c r="M81" s="190"/>
      <c r="N81" s="190"/>
      <c r="O81" s="190"/>
      <c r="P81" s="190">
        <v>0.25</v>
      </c>
      <c r="Q81" s="190">
        <v>0.25</v>
      </c>
      <c r="R81" s="190"/>
      <c r="S81" s="190"/>
      <c r="T81" s="190"/>
      <c r="U81" s="190"/>
      <c r="V81" s="190">
        <v>0.25</v>
      </c>
      <c r="W81" s="190"/>
      <c r="X81" s="190"/>
      <c r="Y81" s="190"/>
      <c r="Z81" s="190"/>
      <c r="AA81" s="190"/>
      <c r="AB81" s="190">
        <v>0.25</v>
      </c>
      <c r="AC81" s="190"/>
      <c r="AD81" s="190"/>
      <c r="AE81" s="190"/>
      <c r="AF81" s="190"/>
      <c r="AG81" s="190"/>
      <c r="AH81" s="190">
        <v>0.25</v>
      </c>
      <c r="AI81" s="190"/>
      <c r="AJ81" s="202">
        <f t="shared" ref="AJ81" si="30">J81*(M81+O81+Q81+S81+U81+W81+Y81+AA81+AC81+AE81+AG81+AI81)</f>
        <v>2.7777777777777776E-2</v>
      </c>
      <c r="AK81" s="301" t="s">
        <v>654</v>
      </c>
      <c r="AL81" s="302"/>
      <c r="AM81" s="302"/>
      <c r="AN81" s="84" t="s">
        <v>655</v>
      </c>
      <c r="AO81" s="82" t="s">
        <v>675</v>
      </c>
      <c r="AP81" s="50">
        <f t="shared" ref="AP81" si="31">M81+O81+Q81</f>
        <v>0.25</v>
      </c>
      <c r="AQ81" s="238">
        <f t="shared" ref="AQ81" si="32">SUM(AP81:AP84)</f>
        <v>0.25</v>
      </c>
      <c r="AT81" s="15"/>
      <c r="AU81" s="15"/>
      <c r="AV81" s="15"/>
      <c r="AW81" s="15"/>
    </row>
    <row r="82" spans="1:49" ht="15.75" customHeight="1" thickBot="1">
      <c r="A82" s="206"/>
      <c r="B82" s="143"/>
      <c r="C82" s="127"/>
      <c r="D82" s="280"/>
      <c r="E82" s="141"/>
      <c r="F82" s="131"/>
      <c r="G82" s="133"/>
      <c r="H82" s="131"/>
      <c r="I82" s="138"/>
      <c r="J82" s="191"/>
      <c r="K82" s="228"/>
      <c r="L82" s="230"/>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203"/>
      <c r="AK82" s="195" t="s">
        <v>43</v>
      </c>
      <c r="AL82" s="196"/>
      <c r="AM82" s="197"/>
      <c r="AN82" s="48" t="s">
        <v>43</v>
      </c>
      <c r="AO82" s="48" t="s">
        <v>43</v>
      </c>
      <c r="AP82" s="49">
        <f t="shared" ref="AP82" si="33">S81+U81+W81</f>
        <v>0</v>
      </c>
      <c r="AQ82" s="239"/>
      <c r="AT82" s="15"/>
      <c r="AU82" s="15"/>
      <c r="AV82" s="15"/>
      <c r="AW82" s="15"/>
    </row>
    <row r="83" spans="1:49" ht="15.75" customHeight="1" thickBot="1">
      <c r="A83" s="206"/>
      <c r="B83" s="143"/>
      <c r="C83" s="127"/>
      <c r="D83" s="280"/>
      <c r="E83" s="141"/>
      <c r="F83" s="131"/>
      <c r="G83" s="133"/>
      <c r="H83" s="131"/>
      <c r="I83" s="138"/>
      <c r="J83" s="191"/>
      <c r="K83" s="228"/>
      <c r="L83" s="230"/>
      <c r="M83" s="191"/>
      <c r="N83" s="191"/>
      <c r="O83" s="191"/>
      <c r="P83" s="191"/>
      <c r="Q83" s="191"/>
      <c r="R83" s="191"/>
      <c r="S83" s="191"/>
      <c r="T83" s="191"/>
      <c r="U83" s="191"/>
      <c r="V83" s="191"/>
      <c r="W83" s="191"/>
      <c r="X83" s="191"/>
      <c r="Y83" s="191"/>
      <c r="Z83" s="191"/>
      <c r="AA83" s="191"/>
      <c r="AB83" s="191"/>
      <c r="AC83" s="191"/>
      <c r="AD83" s="191"/>
      <c r="AE83" s="191"/>
      <c r="AF83" s="191"/>
      <c r="AG83" s="191"/>
      <c r="AH83" s="191"/>
      <c r="AI83" s="191"/>
      <c r="AJ83" s="203"/>
      <c r="AK83" s="198" t="s">
        <v>44</v>
      </c>
      <c r="AL83" s="199"/>
      <c r="AM83" s="199"/>
      <c r="AN83" s="48" t="s">
        <v>44</v>
      </c>
      <c r="AO83" s="48" t="s">
        <v>44</v>
      </c>
      <c r="AP83" s="49">
        <f t="shared" ref="AP83" si="34">Y81+AA81+AC81</f>
        <v>0</v>
      </c>
      <c r="AQ83" s="239"/>
      <c r="AT83" s="15"/>
      <c r="AU83" s="15"/>
      <c r="AV83" s="15"/>
      <c r="AW83" s="15"/>
    </row>
    <row r="84" spans="1:49" ht="15.75" customHeight="1" thickBot="1">
      <c r="A84" s="206"/>
      <c r="B84" s="144"/>
      <c r="C84" s="128"/>
      <c r="D84" s="281"/>
      <c r="E84" s="141"/>
      <c r="F84" s="131"/>
      <c r="G84" s="133"/>
      <c r="H84" s="131"/>
      <c r="I84" s="138"/>
      <c r="J84" s="192"/>
      <c r="K84" s="228"/>
      <c r="L84" s="231"/>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204"/>
      <c r="AK84" s="200" t="s">
        <v>45</v>
      </c>
      <c r="AL84" s="201"/>
      <c r="AM84" s="201"/>
      <c r="AN84" s="51" t="s">
        <v>45</v>
      </c>
      <c r="AO84" s="51" t="s">
        <v>45</v>
      </c>
      <c r="AP84" s="52">
        <f t="shared" ref="AP84" si="35">AE81+AG81+AI81</f>
        <v>0</v>
      </c>
      <c r="AQ84" s="240"/>
      <c r="AT84" s="15"/>
      <c r="AU84" s="15"/>
      <c r="AV84" s="15"/>
      <c r="AW84" s="15"/>
    </row>
    <row r="85" spans="1:49" ht="99.75" customHeight="1" thickBot="1">
      <c r="A85" s="206"/>
      <c r="B85" s="145" t="s">
        <v>516</v>
      </c>
      <c r="C85" s="126" t="s">
        <v>517</v>
      </c>
      <c r="D85" s="279"/>
      <c r="E85" s="140" t="s">
        <v>485</v>
      </c>
      <c r="F85" s="131" t="s">
        <v>518</v>
      </c>
      <c r="G85" s="132">
        <v>44623</v>
      </c>
      <c r="H85" s="131">
        <v>44925</v>
      </c>
      <c r="I85" s="138" t="s">
        <v>490</v>
      </c>
      <c r="J85" s="190">
        <f t="shared" ref="J85" si="36">100%/9</f>
        <v>0.1111111111111111</v>
      </c>
      <c r="K85" s="228">
        <f t="shared" ref="K85" si="37">J85*(L85+N85+P85+R85+T85+V85+X85+Z85+AB85+AD85+AF85+AH85)</f>
        <v>0.1111111111111111</v>
      </c>
      <c r="L85" s="229"/>
      <c r="M85" s="190"/>
      <c r="N85" s="190"/>
      <c r="O85" s="190"/>
      <c r="P85" s="190">
        <v>0.25</v>
      </c>
      <c r="Q85" s="190">
        <v>0.25</v>
      </c>
      <c r="R85" s="190"/>
      <c r="S85" s="190"/>
      <c r="T85" s="190"/>
      <c r="U85" s="190"/>
      <c r="V85" s="190">
        <v>0.25</v>
      </c>
      <c r="W85" s="190"/>
      <c r="X85" s="190"/>
      <c r="Y85" s="190"/>
      <c r="Z85" s="190"/>
      <c r="AA85" s="190"/>
      <c r="AB85" s="190">
        <v>0.25</v>
      </c>
      <c r="AC85" s="190"/>
      <c r="AD85" s="190"/>
      <c r="AE85" s="190"/>
      <c r="AF85" s="190"/>
      <c r="AG85" s="190"/>
      <c r="AH85" s="190">
        <v>0.25</v>
      </c>
      <c r="AI85" s="190"/>
      <c r="AJ85" s="202">
        <f t="shared" ref="AJ85" si="38">J85*(M85+O85+Q85+S85+U85+W85+Y85+AA85+AC85+AE85+AG85+AI85)</f>
        <v>2.7777777777777776E-2</v>
      </c>
      <c r="AK85" s="308" t="s">
        <v>656</v>
      </c>
      <c r="AL85" s="309"/>
      <c r="AM85" s="309"/>
      <c r="AN85" s="78" t="s">
        <v>657</v>
      </c>
      <c r="AO85" s="82" t="s">
        <v>675</v>
      </c>
      <c r="AP85" s="50">
        <f t="shared" ref="AP85" si="39">M85+O85+Q85</f>
        <v>0.25</v>
      </c>
      <c r="AQ85" s="238">
        <f t="shared" ref="AQ85" si="40">SUM(AP85:AP88)</f>
        <v>0.25</v>
      </c>
      <c r="AT85" s="15"/>
      <c r="AU85" s="15"/>
      <c r="AV85" s="15"/>
      <c r="AW85" s="15"/>
    </row>
    <row r="86" spans="1:49" ht="15.75" customHeight="1" thickBot="1">
      <c r="A86" s="206"/>
      <c r="B86" s="143"/>
      <c r="C86" s="127"/>
      <c r="D86" s="280"/>
      <c r="E86" s="141"/>
      <c r="F86" s="131"/>
      <c r="G86" s="133"/>
      <c r="H86" s="131"/>
      <c r="I86" s="138"/>
      <c r="J86" s="191"/>
      <c r="K86" s="228"/>
      <c r="L86" s="230"/>
      <c r="M86" s="191"/>
      <c r="N86" s="191"/>
      <c r="O86" s="191"/>
      <c r="P86" s="191"/>
      <c r="Q86" s="191"/>
      <c r="R86" s="191"/>
      <c r="S86" s="191"/>
      <c r="T86" s="191"/>
      <c r="U86" s="191"/>
      <c r="V86" s="191"/>
      <c r="W86" s="191"/>
      <c r="X86" s="191"/>
      <c r="Y86" s="191"/>
      <c r="Z86" s="191"/>
      <c r="AA86" s="191"/>
      <c r="AB86" s="191"/>
      <c r="AC86" s="191"/>
      <c r="AD86" s="191"/>
      <c r="AE86" s="191"/>
      <c r="AF86" s="191"/>
      <c r="AG86" s="191"/>
      <c r="AH86" s="191"/>
      <c r="AI86" s="191"/>
      <c r="AJ86" s="203"/>
      <c r="AK86" s="195" t="s">
        <v>43</v>
      </c>
      <c r="AL86" s="196"/>
      <c r="AM86" s="197"/>
      <c r="AN86" s="48" t="s">
        <v>43</v>
      </c>
      <c r="AO86" s="48" t="s">
        <v>43</v>
      </c>
      <c r="AP86" s="49">
        <f t="shared" ref="AP86" si="41">S85+U85+W85</f>
        <v>0</v>
      </c>
      <c r="AQ86" s="239"/>
      <c r="AT86" s="15"/>
      <c r="AU86" s="15"/>
      <c r="AV86" s="15"/>
      <c r="AW86" s="15"/>
    </row>
    <row r="87" spans="1:49" ht="15.75" customHeight="1" thickBot="1">
      <c r="A87" s="206"/>
      <c r="B87" s="143"/>
      <c r="C87" s="127"/>
      <c r="D87" s="280"/>
      <c r="E87" s="141"/>
      <c r="F87" s="131"/>
      <c r="G87" s="133"/>
      <c r="H87" s="131"/>
      <c r="I87" s="138"/>
      <c r="J87" s="191"/>
      <c r="K87" s="228"/>
      <c r="L87" s="230"/>
      <c r="M87" s="191"/>
      <c r="N87" s="191"/>
      <c r="O87" s="191"/>
      <c r="P87" s="191"/>
      <c r="Q87" s="191"/>
      <c r="R87" s="191"/>
      <c r="S87" s="191"/>
      <c r="T87" s="191"/>
      <c r="U87" s="191"/>
      <c r="V87" s="191"/>
      <c r="W87" s="191"/>
      <c r="X87" s="191"/>
      <c r="Y87" s="191"/>
      <c r="Z87" s="191"/>
      <c r="AA87" s="191"/>
      <c r="AB87" s="191"/>
      <c r="AC87" s="191"/>
      <c r="AD87" s="191"/>
      <c r="AE87" s="191"/>
      <c r="AF87" s="191"/>
      <c r="AG87" s="191"/>
      <c r="AH87" s="191"/>
      <c r="AI87" s="191"/>
      <c r="AJ87" s="203"/>
      <c r="AK87" s="198" t="s">
        <v>44</v>
      </c>
      <c r="AL87" s="199"/>
      <c r="AM87" s="199"/>
      <c r="AN87" s="48" t="s">
        <v>44</v>
      </c>
      <c r="AO87" s="48" t="s">
        <v>44</v>
      </c>
      <c r="AP87" s="49">
        <f t="shared" ref="AP87" si="42">Y85+AA85+AC85</f>
        <v>0</v>
      </c>
      <c r="AQ87" s="239"/>
      <c r="AT87" s="15"/>
      <c r="AU87" s="15"/>
      <c r="AV87" s="15"/>
      <c r="AW87" s="15"/>
    </row>
    <row r="88" spans="1:49" ht="15.75" customHeight="1" thickBot="1">
      <c r="A88" s="206"/>
      <c r="B88" s="144"/>
      <c r="C88" s="128"/>
      <c r="D88" s="281"/>
      <c r="E88" s="141"/>
      <c r="F88" s="131"/>
      <c r="G88" s="133"/>
      <c r="H88" s="131"/>
      <c r="I88" s="138"/>
      <c r="J88" s="192"/>
      <c r="K88" s="228"/>
      <c r="L88" s="231"/>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204"/>
      <c r="AK88" s="200" t="s">
        <v>45</v>
      </c>
      <c r="AL88" s="201"/>
      <c r="AM88" s="201"/>
      <c r="AN88" s="51" t="s">
        <v>45</v>
      </c>
      <c r="AO88" s="51" t="s">
        <v>45</v>
      </c>
      <c r="AP88" s="52">
        <f t="shared" ref="AP88" si="43">AE85+AG85+AI85</f>
        <v>0</v>
      </c>
      <c r="AQ88" s="240"/>
      <c r="AT88" s="15"/>
      <c r="AU88" s="15"/>
      <c r="AV88" s="15"/>
      <c r="AW88" s="15"/>
    </row>
    <row r="89" spans="1:49" ht="218.25" customHeight="1" thickBot="1">
      <c r="A89" s="206"/>
      <c r="B89" s="145" t="s">
        <v>519</v>
      </c>
      <c r="C89" s="126" t="s">
        <v>520</v>
      </c>
      <c r="D89" s="279"/>
      <c r="E89" s="140" t="s">
        <v>485</v>
      </c>
      <c r="F89" s="131" t="s">
        <v>521</v>
      </c>
      <c r="G89" s="132">
        <v>44623</v>
      </c>
      <c r="H89" s="131">
        <v>44925</v>
      </c>
      <c r="I89" s="138" t="s">
        <v>490</v>
      </c>
      <c r="J89" s="190">
        <f t="shared" ref="J89" si="44">100%/9</f>
        <v>0.1111111111111111</v>
      </c>
      <c r="K89" s="228">
        <f t="shared" ref="K89" si="45">J89*(L89+N89+P89+R89+T89+V89+X89+Z89+AB89+AD89+AF89+AH89)</f>
        <v>0.1111111111111111</v>
      </c>
      <c r="L89" s="229"/>
      <c r="M89" s="190"/>
      <c r="N89" s="190"/>
      <c r="O89" s="190"/>
      <c r="P89" s="190">
        <v>0.25</v>
      </c>
      <c r="Q89" s="190">
        <v>0.25</v>
      </c>
      <c r="R89" s="190"/>
      <c r="S89" s="190"/>
      <c r="T89" s="190"/>
      <c r="U89" s="190"/>
      <c r="V89" s="190">
        <v>0.25</v>
      </c>
      <c r="W89" s="190"/>
      <c r="X89" s="190"/>
      <c r="Y89" s="190"/>
      <c r="Z89" s="190"/>
      <c r="AA89" s="190"/>
      <c r="AB89" s="190">
        <v>0.25</v>
      </c>
      <c r="AC89" s="190"/>
      <c r="AD89" s="190"/>
      <c r="AE89" s="190"/>
      <c r="AF89" s="190"/>
      <c r="AG89" s="190"/>
      <c r="AH89" s="190">
        <v>0.25</v>
      </c>
      <c r="AI89" s="190"/>
      <c r="AJ89" s="202">
        <f>J89*(M89+O89+Q89+S89+U89+W89+Y89+AA89+AC89+AE89+AG89+AI89)</f>
        <v>2.7777777777777776E-2</v>
      </c>
      <c r="AK89" s="301" t="s">
        <v>658</v>
      </c>
      <c r="AL89" s="302"/>
      <c r="AM89" s="302"/>
      <c r="AN89" s="84" t="s">
        <v>659</v>
      </c>
      <c r="AO89" s="82" t="s">
        <v>675</v>
      </c>
      <c r="AP89" s="50">
        <f>M89+O89+Q89</f>
        <v>0.25</v>
      </c>
      <c r="AQ89" s="238">
        <f t="shared" ref="AQ89" si="46">SUM(AP89:AP92)</f>
        <v>0.25</v>
      </c>
      <c r="AT89" s="15"/>
      <c r="AU89" s="15"/>
      <c r="AV89" s="15"/>
      <c r="AW89" s="15"/>
    </row>
    <row r="90" spans="1:49" ht="15.75" customHeight="1" thickBot="1">
      <c r="A90" s="206"/>
      <c r="B90" s="143"/>
      <c r="C90" s="127"/>
      <c r="D90" s="280"/>
      <c r="E90" s="141"/>
      <c r="F90" s="131"/>
      <c r="G90" s="133"/>
      <c r="H90" s="131"/>
      <c r="I90" s="138"/>
      <c r="J90" s="191"/>
      <c r="K90" s="228"/>
      <c r="L90" s="230"/>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203"/>
      <c r="AK90" s="195" t="s">
        <v>43</v>
      </c>
      <c r="AL90" s="196"/>
      <c r="AM90" s="197"/>
      <c r="AN90" s="48" t="s">
        <v>43</v>
      </c>
      <c r="AO90" s="48" t="s">
        <v>43</v>
      </c>
      <c r="AP90" s="49">
        <f>S89+U89+W89</f>
        <v>0</v>
      </c>
      <c r="AQ90" s="239"/>
      <c r="AT90" s="15"/>
      <c r="AU90" s="15"/>
      <c r="AV90" s="15"/>
      <c r="AW90" s="15"/>
    </row>
    <row r="91" spans="1:49" ht="15.75" customHeight="1" thickBot="1">
      <c r="A91" s="206"/>
      <c r="B91" s="143"/>
      <c r="C91" s="127"/>
      <c r="D91" s="280"/>
      <c r="E91" s="141"/>
      <c r="F91" s="131"/>
      <c r="G91" s="133"/>
      <c r="H91" s="131"/>
      <c r="I91" s="138"/>
      <c r="J91" s="191"/>
      <c r="K91" s="228"/>
      <c r="L91" s="230"/>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203"/>
      <c r="AK91" s="198" t="s">
        <v>44</v>
      </c>
      <c r="AL91" s="199"/>
      <c r="AM91" s="199"/>
      <c r="AN91" s="48" t="s">
        <v>44</v>
      </c>
      <c r="AO91" s="48" t="s">
        <v>44</v>
      </c>
      <c r="AP91" s="49">
        <f>Y89+AA89+AC89</f>
        <v>0</v>
      </c>
      <c r="AQ91" s="239"/>
      <c r="AT91" s="15"/>
      <c r="AU91" s="15"/>
      <c r="AV91" s="15"/>
      <c r="AW91" s="15"/>
    </row>
    <row r="92" spans="1:49" ht="15.75" customHeight="1" thickBot="1">
      <c r="A92" s="206"/>
      <c r="B92" s="144"/>
      <c r="C92" s="128"/>
      <c r="D92" s="281"/>
      <c r="E92" s="141"/>
      <c r="F92" s="131"/>
      <c r="G92" s="133"/>
      <c r="H92" s="131"/>
      <c r="I92" s="138"/>
      <c r="J92" s="192"/>
      <c r="K92" s="228"/>
      <c r="L92" s="231"/>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204"/>
      <c r="AK92" s="200" t="s">
        <v>45</v>
      </c>
      <c r="AL92" s="201"/>
      <c r="AM92" s="201"/>
      <c r="AN92" s="51" t="s">
        <v>45</v>
      </c>
      <c r="AO92" s="51" t="s">
        <v>45</v>
      </c>
      <c r="AP92" s="52">
        <f>AE89+AG89+AI89</f>
        <v>0</v>
      </c>
      <c r="AQ92" s="240"/>
      <c r="AT92" s="15"/>
      <c r="AU92" s="15"/>
      <c r="AV92" s="15"/>
      <c r="AW92" s="15"/>
    </row>
    <row r="93" spans="1:49" ht="138.75" customHeight="1" thickBot="1">
      <c r="A93" s="206"/>
      <c r="B93" s="145" t="s">
        <v>522</v>
      </c>
      <c r="C93" s="126" t="s">
        <v>523</v>
      </c>
      <c r="D93" s="279"/>
      <c r="E93" s="140" t="s">
        <v>485</v>
      </c>
      <c r="F93" s="131" t="s">
        <v>524</v>
      </c>
      <c r="G93" s="132">
        <v>44623</v>
      </c>
      <c r="H93" s="131">
        <v>44925</v>
      </c>
      <c r="I93" s="138" t="s">
        <v>490</v>
      </c>
      <c r="J93" s="190">
        <f t="shared" ref="J93" si="47">100%/9</f>
        <v>0.1111111111111111</v>
      </c>
      <c r="K93" s="228">
        <f t="shared" ref="K93" si="48">J93*(L93+N93+P93+R93+T93+V93+X93+Z93+AB93+AD93+AF93+AH93)</f>
        <v>0.1111111111111111</v>
      </c>
      <c r="L93" s="229"/>
      <c r="M93" s="190"/>
      <c r="N93" s="190"/>
      <c r="O93" s="190"/>
      <c r="P93" s="190">
        <v>0.25</v>
      </c>
      <c r="Q93" s="190">
        <v>0.25</v>
      </c>
      <c r="R93" s="190"/>
      <c r="S93" s="190"/>
      <c r="T93" s="190"/>
      <c r="U93" s="190"/>
      <c r="V93" s="190">
        <v>0.25</v>
      </c>
      <c r="W93" s="190"/>
      <c r="X93" s="190"/>
      <c r="Y93" s="190"/>
      <c r="Z93" s="190"/>
      <c r="AA93" s="190"/>
      <c r="AB93" s="190">
        <v>0.25</v>
      </c>
      <c r="AC93" s="190"/>
      <c r="AD93" s="190"/>
      <c r="AE93" s="190"/>
      <c r="AF93" s="190"/>
      <c r="AG93" s="190"/>
      <c r="AH93" s="190">
        <v>0.25</v>
      </c>
      <c r="AI93" s="190"/>
      <c r="AJ93" s="202">
        <f>J93*(M93+O93+Q93+S93+U93+W93+Y93+AA93+AC93+AE93+AG93+AI93)</f>
        <v>2.7777777777777776E-2</v>
      </c>
      <c r="AK93" s="301" t="s">
        <v>660</v>
      </c>
      <c r="AL93" s="302"/>
      <c r="AM93" s="302"/>
      <c r="AN93" s="84" t="s">
        <v>661</v>
      </c>
      <c r="AO93" s="82" t="s">
        <v>675</v>
      </c>
      <c r="AP93" s="50">
        <f>M93+O93+Q93</f>
        <v>0.25</v>
      </c>
      <c r="AQ93" s="238">
        <f t="shared" ref="AQ93" si="49">SUM(AP93:AP96)</f>
        <v>0.25</v>
      </c>
      <c r="AT93" s="15"/>
      <c r="AU93" s="15"/>
      <c r="AV93" s="15"/>
      <c r="AW93" s="15"/>
    </row>
    <row r="94" spans="1:49" ht="15.75" customHeight="1" thickBot="1">
      <c r="A94" s="206"/>
      <c r="B94" s="143"/>
      <c r="C94" s="127"/>
      <c r="D94" s="280"/>
      <c r="E94" s="141"/>
      <c r="F94" s="131"/>
      <c r="G94" s="133"/>
      <c r="H94" s="131"/>
      <c r="I94" s="138"/>
      <c r="J94" s="191"/>
      <c r="K94" s="228"/>
      <c r="L94" s="230"/>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203"/>
      <c r="AK94" s="195" t="s">
        <v>43</v>
      </c>
      <c r="AL94" s="196"/>
      <c r="AM94" s="197"/>
      <c r="AN94" s="48" t="s">
        <v>43</v>
      </c>
      <c r="AO94" s="48" t="s">
        <v>43</v>
      </c>
      <c r="AP94" s="49">
        <f>S93+U93+W93</f>
        <v>0</v>
      </c>
      <c r="AQ94" s="239"/>
      <c r="AT94" s="15"/>
      <c r="AU94" s="15"/>
      <c r="AV94" s="15"/>
      <c r="AW94" s="15"/>
    </row>
    <row r="95" spans="1:49" ht="15.75" customHeight="1" thickBot="1">
      <c r="A95" s="206"/>
      <c r="B95" s="143"/>
      <c r="C95" s="127"/>
      <c r="D95" s="280"/>
      <c r="E95" s="141"/>
      <c r="F95" s="131"/>
      <c r="G95" s="133"/>
      <c r="H95" s="131"/>
      <c r="I95" s="138"/>
      <c r="J95" s="191"/>
      <c r="K95" s="228"/>
      <c r="L95" s="230"/>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1"/>
      <c r="AJ95" s="203"/>
      <c r="AK95" s="198" t="s">
        <v>44</v>
      </c>
      <c r="AL95" s="199"/>
      <c r="AM95" s="199"/>
      <c r="AN95" s="48" t="s">
        <v>44</v>
      </c>
      <c r="AO95" s="48" t="s">
        <v>44</v>
      </c>
      <c r="AP95" s="49">
        <f>Y93+AA93+AC93</f>
        <v>0</v>
      </c>
      <c r="AQ95" s="239"/>
      <c r="AT95" s="15"/>
      <c r="AU95" s="15"/>
      <c r="AV95" s="15"/>
      <c r="AW95" s="15"/>
    </row>
    <row r="96" spans="1:49" ht="15.75" customHeight="1" thickBot="1">
      <c r="A96" s="206"/>
      <c r="B96" s="144"/>
      <c r="C96" s="128"/>
      <c r="D96" s="281"/>
      <c r="E96" s="141"/>
      <c r="F96" s="131"/>
      <c r="G96" s="133"/>
      <c r="H96" s="131"/>
      <c r="I96" s="138"/>
      <c r="J96" s="192"/>
      <c r="K96" s="228"/>
      <c r="L96" s="231"/>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204"/>
      <c r="AK96" s="200" t="s">
        <v>45</v>
      </c>
      <c r="AL96" s="201"/>
      <c r="AM96" s="201"/>
      <c r="AN96" s="51" t="s">
        <v>45</v>
      </c>
      <c r="AO96" s="51" t="s">
        <v>45</v>
      </c>
      <c r="AP96" s="52">
        <f>AE93+AG93+AI93</f>
        <v>0</v>
      </c>
      <c r="AQ96" s="240"/>
      <c r="AT96" s="15"/>
      <c r="AU96" s="15"/>
      <c r="AV96" s="15"/>
      <c r="AW96" s="15"/>
    </row>
    <row r="97" spans="1:49" ht="291.75" customHeight="1" thickBot="1">
      <c r="A97" s="206"/>
      <c r="B97" s="145" t="s">
        <v>525</v>
      </c>
      <c r="C97" s="126" t="s">
        <v>526</v>
      </c>
      <c r="D97" s="279"/>
      <c r="E97" s="140" t="s">
        <v>485</v>
      </c>
      <c r="F97" s="133" t="s">
        <v>527</v>
      </c>
      <c r="G97" s="132">
        <v>44623</v>
      </c>
      <c r="H97" s="131">
        <v>44925</v>
      </c>
      <c r="I97" s="138" t="s">
        <v>490</v>
      </c>
      <c r="J97" s="190">
        <f t="shared" ref="J97" si="50">100%/9</f>
        <v>0.1111111111111111</v>
      </c>
      <c r="K97" s="228">
        <f t="shared" ref="K97" si="51">J97*(L97+N97+P97+R97+T97+V97+X97+Z97+AB97+AD97+AF97+AH97)</f>
        <v>0.1111111111111111</v>
      </c>
      <c r="L97" s="229"/>
      <c r="M97" s="190"/>
      <c r="N97" s="190"/>
      <c r="O97" s="190"/>
      <c r="P97" s="190">
        <v>0.25</v>
      </c>
      <c r="Q97" s="190">
        <v>0.25</v>
      </c>
      <c r="R97" s="190"/>
      <c r="S97" s="190"/>
      <c r="T97" s="190"/>
      <c r="U97" s="190"/>
      <c r="V97" s="190">
        <v>0.25</v>
      </c>
      <c r="W97" s="190"/>
      <c r="X97" s="190"/>
      <c r="Y97" s="190"/>
      <c r="Z97" s="190"/>
      <c r="AA97" s="190"/>
      <c r="AB97" s="190">
        <v>0.25</v>
      </c>
      <c r="AC97" s="190"/>
      <c r="AD97" s="190"/>
      <c r="AE97" s="190"/>
      <c r="AF97" s="190"/>
      <c r="AG97" s="190"/>
      <c r="AH97" s="190">
        <v>0.25</v>
      </c>
      <c r="AI97" s="190"/>
      <c r="AJ97" s="202">
        <f>J97*(M97+O97+Q97+S97+U97+W97+Y97+AA97+AC97+AE97+AG97+AI97)</f>
        <v>2.7777777777777776E-2</v>
      </c>
      <c r="AK97" s="301" t="s">
        <v>662</v>
      </c>
      <c r="AL97" s="302"/>
      <c r="AM97" s="302"/>
      <c r="AN97" s="78" t="s">
        <v>663</v>
      </c>
      <c r="AO97" s="82" t="s">
        <v>675</v>
      </c>
      <c r="AP97" s="50">
        <f>M97+O97+Q97</f>
        <v>0.25</v>
      </c>
      <c r="AQ97" s="238">
        <f t="shared" ref="AQ97" si="52">SUM(AP97:AP100)</f>
        <v>0.25</v>
      </c>
      <c r="AT97" s="15"/>
      <c r="AU97" s="15"/>
      <c r="AV97" s="15"/>
      <c r="AW97" s="15"/>
    </row>
    <row r="98" spans="1:49" ht="15.75" customHeight="1" thickBot="1">
      <c r="A98" s="206"/>
      <c r="B98" s="143"/>
      <c r="C98" s="127"/>
      <c r="D98" s="280"/>
      <c r="E98" s="141"/>
      <c r="F98" s="133"/>
      <c r="G98" s="133"/>
      <c r="H98" s="131"/>
      <c r="I98" s="138"/>
      <c r="J98" s="191"/>
      <c r="K98" s="228"/>
      <c r="L98" s="230"/>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203"/>
      <c r="AK98" s="195" t="s">
        <v>43</v>
      </c>
      <c r="AL98" s="196"/>
      <c r="AM98" s="197"/>
      <c r="AN98" s="48" t="s">
        <v>43</v>
      </c>
      <c r="AO98" s="48" t="s">
        <v>43</v>
      </c>
      <c r="AP98" s="49">
        <f>S97+U97+W97</f>
        <v>0</v>
      </c>
      <c r="AQ98" s="239"/>
      <c r="AT98" s="15"/>
      <c r="AU98" s="15"/>
      <c r="AV98" s="15"/>
      <c r="AW98" s="15"/>
    </row>
    <row r="99" spans="1:49" ht="15.75" customHeight="1" thickBot="1">
      <c r="A99" s="206"/>
      <c r="B99" s="143"/>
      <c r="C99" s="127"/>
      <c r="D99" s="280"/>
      <c r="E99" s="141"/>
      <c r="F99" s="133"/>
      <c r="G99" s="133"/>
      <c r="H99" s="131"/>
      <c r="I99" s="138"/>
      <c r="J99" s="191"/>
      <c r="K99" s="228"/>
      <c r="L99" s="230"/>
      <c r="M99" s="191"/>
      <c r="N99" s="191"/>
      <c r="O99" s="191"/>
      <c r="P99" s="191"/>
      <c r="Q99" s="191"/>
      <c r="R99" s="191"/>
      <c r="S99" s="191"/>
      <c r="T99" s="191"/>
      <c r="U99" s="191"/>
      <c r="V99" s="191"/>
      <c r="W99" s="191"/>
      <c r="X99" s="191"/>
      <c r="Y99" s="191"/>
      <c r="Z99" s="191"/>
      <c r="AA99" s="191"/>
      <c r="AB99" s="191"/>
      <c r="AC99" s="191"/>
      <c r="AD99" s="191"/>
      <c r="AE99" s="191"/>
      <c r="AF99" s="191"/>
      <c r="AG99" s="191"/>
      <c r="AH99" s="191"/>
      <c r="AI99" s="191"/>
      <c r="AJ99" s="203"/>
      <c r="AK99" s="198" t="s">
        <v>44</v>
      </c>
      <c r="AL99" s="199"/>
      <c r="AM99" s="199"/>
      <c r="AN99" s="48" t="s">
        <v>44</v>
      </c>
      <c r="AO99" s="48" t="s">
        <v>44</v>
      </c>
      <c r="AP99" s="49">
        <f>Y97+AA97+AC97</f>
        <v>0</v>
      </c>
      <c r="AQ99" s="239"/>
      <c r="AT99" s="15"/>
      <c r="AU99" s="15"/>
      <c r="AV99" s="15"/>
      <c r="AW99" s="15"/>
    </row>
    <row r="100" spans="1:49" ht="15.75" customHeight="1" thickBot="1">
      <c r="A100" s="206"/>
      <c r="B100" s="144"/>
      <c r="C100" s="128"/>
      <c r="D100" s="281"/>
      <c r="E100" s="141"/>
      <c r="F100" s="133"/>
      <c r="G100" s="133"/>
      <c r="H100" s="131"/>
      <c r="I100" s="138"/>
      <c r="J100" s="192"/>
      <c r="K100" s="228"/>
      <c r="L100" s="231"/>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204"/>
      <c r="AK100" s="200" t="s">
        <v>45</v>
      </c>
      <c r="AL100" s="201"/>
      <c r="AM100" s="201"/>
      <c r="AN100" s="51" t="s">
        <v>45</v>
      </c>
      <c r="AO100" s="51" t="s">
        <v>45</v>
      </c>
      <c r="AP100" s="52">
        <f>AE97+AG97+AI97</f>
        <v>0</v>
      </c>
      <c r="AQ100" s="240"/>
      <c r="AT100" s="15"/>
      <c r="AU100" s="15"/>
      <c r="AV100" s="15"/>
      <c r="AW100" s="15"/>
    </row>
    <row r="101" spans="1:49" ht="249.75" customHeight="1" thickBot="1">
      <c r="A101" s="206"/>
      <c r="B101" s="145" t="s">
        <v>529</v>
      </c>
      <c r="C101" s="126" t="s">
        <v>528</v>
      </c>
      <c r="D101" s="279"/>
      <c r="E101" s="140" t="s">
        <v>485</v>
      </c>
      <c r="F101" s="138" t="s">
        <v>632</v>
      </c>
      <c r="G101" s="132">
        <v>44623</v>
      </c>
      <c r="H101" s="131">
        <v>44925</v>
      </c>
      <c r="I101" s="138" t="s">
        <v>490</v>
      </c>
      <c r="J101" s="190">
        <f t="shared" ref="J101" si="53">100%/9</f>
        <v>0.1111111111111111</v>
      </c>
      <c r="K101" s="228">
        <f t="shared" ref="K101" si="54">J101*(L101+N101+P101+R101+T101+V101+X101+Z101+AB101+AD101+AF101+AH101)</f>
        <v>0.1111111111111111</v>
      </c>
      <c r="L101" s="229"/>
      <c r="M101" s="190"/>
      <c r="N101" s="190"/>
      <c r="O101" s="190"/>
      <c r="P101" s="190">
        <v>0.25</v>
      </c>
      <c r="Q101" s="190">
        <v>0.25</v>
      </c>
      <c r="R101" s="190"/>
      <c r="S101" s="190"/>
      <c r="T101" s="190"/>
      <c r="U101" s="190"/>
      <c r="V101" s="190">
        <v>0.25</v>
      </c>
      <c r="W101" s="190"/>
      <c r="X101" s="190"/>
      <c r="Y101" s="190"/>
      <c r="Z101" s="190"/>
      <c r="AA101" s="190"/>
      <c r="AB101" s="190">
        <v>0.25</v>
      </c>
      <c r="AC101" s="190"/>
      <c r="AD101" s="190"/>
      <c r="AE101" s="190"/>
      <c r="AF101" s="190"/>
      <c r="AG101" s="190"/>
      <c r="AH101" s="190">
        <v>0.25</v>
      </c>
      <c r="AI101" s="190"/>
      <c r="AJ101" s="202">
        <f>J101*(M101+O101+Q101+S101+U101+W101+Y101+AA101+AC101+AE101+AG101+AI101)</f>
        <v>2.7777777777777776E-2</v>
      </c>
      <c r="AK101" s="301" t="s">
        <v>664</v>
      </c>
      <c r="AL101" s="302"/>
      <c r="AM101" s="302"/>
      <c r="AN101" s="84" t="s">
        <v>665</v>
      </c>
      <c r="AO101" s="82" t="s">
        <v>675</v>
      </c>
      <c r="AP101" s="50">
        <f>M101+O101+Q101</f>
        <v>0.25</v>
      </c>
      <c r="AQ101" s="238">
        <f t="shared" ref="AQ101" si="55">SUM(AP101:AP104)</f>
        <v>0.25</v>
      </c>
      <c r="AT101" s="15"/>
      <c r="AU101" s="15"/>
      <c r="AV101" s="15"/>
      <c r="AW101" s="15"/>
    </row>
    <row r="102" spans="1:49" ht="15.75" customHeight="1" thickBot="1">
      <c r="A102" s="206"/>
      <c r="B102" s="143"/>
      <c r="C102" s="127"/>
      <c r="D102" s="280"/>
      <c r="E102" s="141"/>
      <c r="F102" s="138"/>
      <c r="G102" s="133"/>
      <c r="H102" s="131"/>
      <c r="I102" s="138"/>
      <c r="J102" s="191"/>
      <c r="K102" s="228"/>
      <c r="L102" s="230"/>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c r="AI102" s="191"/>
      <c r="AJ102" s="203"/>
      <c r="AK102" s="195" t="s">
        <v>43</v>
      </c>
      <c r="AL102" s="196"/>
      <c r="AM102" s="197"/>
      <c r="AN102" s="48" t="s">
        <v>43</v>
      </c>
      <c r="AO102" s="48" t="s">
        <v>43</v>
      </c>
      <c r="AP102" s="49">
        <f>S101+U101+W101</f>
        <v>0</v>
      </c>
      <c r="AQ102" s="239"/>
      <c r="AT102" s="15"/>
      <c r="AU102" s="15"/>
      <c r="AV102" s="15"/>
      <c r="AW102" s="15"/>
    </row>
    <row r="103" spans="1:49" ht="15.75" customHeight="1" thickBot="1">
      <c r="A103" s="206"/>
      <c r="B103" s="143"/>
      <c r="C103" s="127"/>
      <c r="D103" s="280"/>
      <c r="E103" s="141"/>
      <c r="F103" s="138"/>
      <c r="G103" s="133"/>
      <c r="H103" s="131"/>
      <c r="I103" s="138"/>
      <c r="J103" s="191"/>
      <c r="K103" s="228"/>
      <c r="L103" s="230"/>
      <c r="M103" s="191"/>
      <c r="N103" s="191"/>
      <c r="O103" s="191"/>
      <c r="P103" s="191"/>
      <c r="Q103" s="191"/>
      <c r="R103" s="191"/>
      <c r="S103" s="191"/>
      <c r="T103" s="191"/>
      <c r="U103" s="191"/>
      <c r="V103" s="191"/>
      <c r="W103" s="191"/>
      <c r="X103" s="191"/>
      <c r="Y103" s="191"/>
      <c r="Z103" s="191"/>
      <c r="AA103" s="191"/>
      <c r="AB103" s="191"/>
      <c r="AC103" s="191"/>
      <c r="AD103" s="191"/>
      <c r="AE103" s="191"/>
      <c r="AF103" s="191"/>
      <c r="AG103" s="191"/>
      <c r="AH103" s="191"/>
      <c r="AI103" s="191"/>
      <c r="AJ103" s="203"/>
      <c r="AK103" s="198" t="s">
        <v>44</v>
      </c>
      <c r="AL103" s="199"/>
      <c r="AM103" s="199"/>
      <c r="AN103" s="48" t="s">
        <v>44</v>
      </c>
      <c r="AO103" s="48" t="s">
        <v>44</v>
      </c>
      <c r="AP103" s="49">
        <f>Y101+AA101+AC101</f>
        <v>0</v>
      </c>
      <c r="AQ103" s="239"/>
      <c r="AT103" s="15"/>
      <c r="AU103" s="15"/>
      <c r="AV103" s="15"/>
      <c r="AW103" s="15"/>
    </row>
    <row r="104" spans="1:49" ht="15.75" customHeight="1" thickBot="1">
      <c r="A104" s="206"/>
      <c r="B104" s="144"/>
      <c r="C104" s="128"/>
      <c r="D104" s="281"/>
      <c r="E104" s="141"/>
      <c r="F104" s="138"/>
      <c r="G104" s="133"/>
      <c r="H104" s="131"/>
      <c r="I104" s="138"/>
      <c r="J104" s="192"/>
      <c r="K104" s="228"/>
      <c r="L104" s="231"/>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204"/>
      <c r="AK104" s="200" t="s">
        <v>45</v>
      </c>
      <c r="AL104" s="201"/>
      <c r="AM104" s="201"/>
      <c r="AN104" s="51" t="s">
        <v>45</v>
      </c>
      <c r="AO104" s="51" t="s">
        <v>45</v>
      </c>
      <c r="AP104" s="52">
        <f>AE101+AG101+AI101</f>
        <v>0</v>
      </c>
      <c r="AQ104" s="240"/>
      <c r="AT104" s="15"/>
      <c r="AU104" s="15"/>
      <c r="AV104" s="15"/>
      <c r="AW104" s="15"/>
    </row>
    <row r="105" spans="1:49" ht="87" customHeight="1" thickBot="1">
      <c r="A105" s="205" t="s">
        <v>531</v>
      </c>
      <c r="B105" s="145" t="s">
        <v>536</v>
      </c>
      <c r="C105" s="126" t="s">
        <v>532</v>
      </c>
      <c r="D105" s="279"/>
      <c r="E105" s="209" t="s">
        <v>501</v>
      </c>
      <c r="F105" s="145" t="s">
        <v>496</v>
      </c>
      <c r="G105" s="132">
        <v>44562</v>
      </c>
      <c r="H105" s="132">
        <v>44915</v>
      </c>
      <c r="I105" s="138" t="s">
        <v>490</v>
      </c>
      <c r="J105" s="228">
        <v>0.33</v>
      </c>
      <c r="K105" s="228">
        <f>J105*(L105+N105+P105+R105+T105+V105+X105+Z105+AB105+AD105+AF105+AH105)</f>
        <v>0.33</v>
      </c>
      <c r="L105" s="303"/>
      <c r="M105" s="190"/>
      <c r="N105" s="190"/>
      <c r="O105" s="190"/>
      <c r="P105" s="190">
        <v>0.25</v>
      </c>
      <c r="Q105" s="190">
        <v>0.25</v>
      </c>
      <c r="R105" s="190"/>
      <c r="S105" s="190"/>
      <c r="T105" s="190"/>
      <c r="U105" s="190"/>
      <c r="V105" s="190">
        <v>0.25</v>
      </c>
      <c r="W105" s="190"/>
      <c r="X105" s="190"/>
      <c r="Y105" s="190"/>
      <c r="Z105" s="190"/>
      <c r="AA105" s="190"/>
      <c r="AB105" s="190">
        <v>0.25</v>
      </c>
      <c r="AC105" s="190"/>
      <c r="AD105" s="190"/>
      <c r="AE105" s="190"/>
      <c r="AF105" s="190"/>
      <c r="AG105" s="190"/>
      <c r="AH105" s="190">
        <v>0.25</v>
      </c>
      <c r="AI105" s="190"/>
      <c r="AJ105" s="202">
        <f>J105*(M105+O105+Q105+S105+U105+W105+Y105+AA105+AC105+AE105+AG105+AI105)</f>
        <v>8.2500000000000004E-2</v>
      </c>
      <c r="AK105" s="301" t="s">
        <v>666</v>
      </c>
      <c r="AL105" s="302"/>
      <c r="AM105" s="302"/>
      <c r="AN105" s="78" t="s">
        <v>676</v>
      </c>
      <c r="AO105" s="82" t="s">
        <v>675</v>
      </c>
      <c r="AP105" s="50">
        <f>M105+O105+Q105</f>
        <v>0.25</v>
      </c>
      <c r="AQ105" s="238">
        <f>SUM(AP105:AP108)</f>
        <v>0.25</v>
      </c>
      <c r="AT105" s="15"/>
      <c r="AU105" s="15"/>
      <c r="AV105" s="15"/>
      <c r="AW105" s="15"/>
    </row>
    <row r="106" spans="1:49" ht="15.6" customHeight="1" thickBot="1">
      <c r="A106" s="206"/>
      <c r="B106" s="143"/>
      <c r="C106" s="127"/>
      <c r="D106" s="280"/>
      <c r="E106" s="143"/>
      <c r="F106" s="143"/>
      <c r="G106" s="133"/>
      <c r="H106" s="133"/>
      <c r="I106" s="138"/>
      <c r="J106" s="228"/>
      <c r="K106" s="228"/>
      <c r="L106" s="304"/>
      <c r="M106" s="191"/>
      <c r="N106" s="191"/>
      <c r="O106" s="191"/>
      <c r="P106" s="191"/>
      <c r="Q106" s="191"/>
      <c r="R106" s="191"/>
      <c r="S106" s="191"/>
      <c r="T106" s="191"/>
      <c r="U106" s="191"/>
      <c r="V106" s="191"/>
      <c r="W106" s="191"/>
      <c r="X106" s="191"/>
      <c r="Y106" s="191"/>
      <c r="Z106" s="191"/>
      <c r="AA106" s="191"/>
      <c r="AB106" s="191"/>
      <c r="AC106" s="191"/>
      <c r="AD106" s="191"/>
      <c r="AE106" s="191"/>
      <c r="AF106" s="191"/>
      <c r="AG106" s="191"/>
      <c r="AH106" s="191"/>
      <c r="AI106" s="191"/>
      <c r="AJ106" s="203"/>
      <c r="AK106" s="195" t="s">
        <v>43</v>
      </c>
      <c r="AL106" s="196"/>
      <c r="AM106" s="197"/>
      <c r="AN106" s="48" t="s">
        <v>43</v>
      </c>
      <c r="AO106" s="48" t="s">
        <v>43</v>
      </c>
      <c r="AP106" s="49">
        <f>S105+U105+W105</f>
        <v>0</v>
      </c>
      <c r="AQ106" s="239"/>
      <c r="AT106" s="15"/>
      <c r="AU106" s="15"/>
      <c r="AV106" s="15"/>
      <c r="AW106" s="15"/>
    </row>
    <row r="107" spans="1:49" ht="15.6" customHeight="1" thickBot="1">
      <c r="A107" s="206"/>
      <c r="B107" s="143"/>
      <c r="C107" s="127"/>
      <c r="D107" s="280"/>
      <c r="E107" s="143"/>
      <c r="F107" s="143"/>
      <c r="G107" s="133"/>
      <c r="H107" s="133"/>
      <c r="I107" s="138"/>
      <c r="J107" s="228"/>
      <c r="K107" s="228"/>
      <c r="L107" s="304"/>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203"/>
      <c r="AK107" s="198" t="s">
        <v>44</v>
      </c>
      <c r="AL107" s="199"/>
      <c r="AM107" s="199"/>
      <c r="AN107" s="48" t="s">
        <v>44</v>
      </c>
      <c r="AO107" s="48" t="s">
        <v>44</v>
      </c>
      <c r="AP107" s="49">
        <f>Y105+AA105+AC105</f>
        <v>0</v>
      </c>
      <c r="AQ107" s="239"/>
      <c r="AT107" s="15"/>
      <c r="AU107" s="15"/>
      <c r="AV107" s="15"/>
      <c r="AW107" s="15"/>
    </row>
    <row r="108" spans="1:49" ht="16.149999999999999" customHeight="1" thickBot="1">
      <c r="A108" s="206"/>
      <c r="B108" s="144"/>
      <c r="C108" s="128"/>
      <c r="D108" s="281"/>
      <c r="E108" s="144"/>
      <c r="F108" s="144"/>
      <c r="G108" s="133"/>
      <c r="H108" s="133"/>
      <c r="I108" s="138"/>
      <c r="J108" s="228"/>
      <c r="K108" s="228"/>
      <c r="L108" s="305"/>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204"/>
      <c r="AK108" s="200" t="s">
        <v>45</v>
      </c>
      <c r="AL108" s="201"/>
      <c r="AM108" s="201"/>
      <c r="AN108" s="51" t="s">
        <v>45</v>
      </c>
      <c r="AO108" s="51" t="s">
        <v>45</v>
      </c>
      <c r="AP108" s="52">
        <f>AE105+AG105+AI105</f>
        <v>0</v>
      </c>
      <c r="AQ108" s="240"/>
      <c r="AT108" s="15"/>
      <c r="AU108" s="15"/>
      <c r="AV108" s="15"/>
      <c r="AW108" s="15"/>
    </row>
    <row r="109" spans="1:49" ht="15.6" customHeight="1" thickBot="1">
      <c r="A109" s="206"/>
      <c r="B109" s="145" t="s">
        <v>537</v>
      </c>
      <c r="C109" s="126" t="s">
        <v>533</v>
      </c>
      <c r="D109" s="279"/>
      <c r="E109" s="145" t="s">
        <v>534</v>
      </c>
      <c r="F109" s="145" t="s">
        <v>496</v>
      </c>
      <c r="G109" s="142">
        <v>44743</v>
      </c>
      <c r="H109" s="132">
        <v>44915</v>
      </c>
      <c r="I109" s="138" t="s">
        <v>490</v>
      </c>
      <c r="J109" s="190">
        <v>0.33</v>
      </c>
      <c r="K109" s="190">
        <f t="shared" ref="K109" si="56">J109*(L109+N109+P109+R109+T109+V109+X109+Z109+AB109+AD109+AF109+AH109)</f>
        <v>0.33</v>
      </c>
      <c r="L109" s="190"/>
      <c r="M109" s="190"/>
      <c r="N109" s="190"/>
      <c r="O109" s="190"/>
      <c r="P109" s="190"/>
      <c r="Q109" s="190"/>
      <c r="R109" s="190"/>
      <c r="S109" s="190"/>
      <c r="T109" s="190"/>
      <c r="U109" s="190"/>
      <c r="V109" s="190"/>
      <c r="W109" s="190"/>
      <c r="X109" s="190">
        <v>0.5</v>
      </c>
      <c r="Y109" s="190"/>
      <c r="Z109" s="190"/>
      <c r="AA109" s="190"/>
      <c r="AB109" s="190"/>
      <c r="AC109" s="190"/>
      <c r="AD109" s="190">
        <v>0.25</v>
      </c>
      <c r="AE109" s="190"/>
      <c r="AF109" s="190"/>
      <c r="AG109" s="190"/>
      <c r="AH109" s="190">
        <v>0.25</v>
      </c>
      <c r="AI109" s="190"/>
      <c r="AJ109" s="202">
        <f>J109*(M109+O109+Q109+S109+U109+W109+Y109+AA109+AC109+AE109+AG109+AI109)</f>
        <v>0</v>
      </c>
      <c r="AK109" s="193" t="s">
        <v>46</v>
      </c>
      <c r="AL109" s="194"/>
      <c r="AM109" s="194"/>
      <c r="AN109" s="5" t="s">
        <v>46</v>
      </c>
      <c r="AO109" s="5" t="s">
        <v>46</v>
      </c>
      <c r="AP109" s="50">
        <f>M109+O109+Q109</f>
        <v>0</v>
      </c>
      <c r="AQ109" s="238">
        <f t="shared" ref="AQ109" si="57">SUM(AP109:AP112)</f>
        <v>0</v>
      </c>
      <c r="AT109" s="15"/>
      <c r="AU109" s="15"/>
      <c r="AV109" s="15"/>
      <c r="AW109" s="15"/>
    </row>
    <row r="110" spans="1:49" ht="15.6" customHeight="1" thickBot="1">
      <c r="A110" s="206"/>
      <c r="B110" s="143"/>
      <c r="C110" s="127"/>
      <c r="D110" s="280"/>
      <c r="E110" s="143"/>
      <c r="F110" s="143"/>
      <c r="G110" s="143"/>
      <c r="H110" s="133"/>
      <c r="I110" s="138"/>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203"/>
      <c r="AK110" s="198" t="s">
        <v>43</v>
      </c>
      <c r="AL110" s="199"/>
      <c r="AM110" s="199"/>
      <c r="AN110" s="48" t="s">
        <v>43</v>
      </c>
      <c r="AO110" s="48" t="s">
        <v>43</v>
      </c>
      <c r="AP110" s="49">
        <f>S109+U109+W109</f>
        <v>0</v>
      </c>
      <c r="AQ110" s="239"/>
      <c r="AT110" s="15"/>
      <c r="AU110" s="15"/>
      <c r="AV110" s="15"/>
      <c r="AW110" s="15"/>
    </row>
    <row r="111" spans="1:49" ht="15.6" customHeight="1" thickBot="1">
      <c r="A111" s="206"/>
      <c r="B111" s="143"/>
      <c r="C111" s="127"/>
      <c r="D111" s="280"/>
      <c r="E111" s="143"/>
      <c r="F111" s="143"/>
      <c r="G111" s="143"/>
      <c r="H111" s="133"/>
      <c r="I111" s="138"/>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203"/>
      <c r="AK111" s="198" t="s">
        <v>44</v>
      </c>
      <c r="AL111" s="199"/>
      <c r="AM111" s="199"/>
      <c r="AN111" s="48" t="s">
        <v>44</v>
      </c>
      <c r="AO111" s="48" t="s">
        <v>44</v>
      </c>
      <c r="AP111" s="49">
        <f>Y109+AA109+AC109</f>
        <v>0</v>
      </c>
      <c r="AQ111" s="239"/>
      <c r="AT111" s="15"/>
      <c r="AU111" s="15"/>
      <c r="AV111" s="15"/>
      <c r="AW111" s="15"/>
    </row>
    <row r="112" spans="1:49" ht="16.149999999999999" customHeight="1" thickBot="1">
      <c r="A112" s="206"/>
      <c r="B112" s="144"/>
      <c r="C112" s="128"/>
      <c r="D112" s="281"/>
      <c r="E112" s="144"/>
      <c r="F112" s="144"/>
      <c r="G112" s="144"/>
      <c r="H112" s="133"/>
      <c r="I112" s="138"/>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204"/>
      <c r="AK112" s="200" t="s">
        <v>45</v>
      </c>
      <c r="AL112" s="201"/>
      <c r="AM112" s="201"/>
      <c r="AN112" s="51" t="s">
        <v>45</v>
      </c>
      <c r="AO112" s="51" t="s">
        <v>45</v>
      </c>
      <c r="AP112" s="52">
        <f>AE109+AG109+AI109</f>
        <v>0</v>
      </c>
      <c r="AQ112" s="240"/>
      <c r="AT112" s="15"/>
      <c r="AU112" s="15"/>
      <c r="AV112" s="15"/>
      <c r="AW112" s="15"/>
    </row>
    <row r="113" spans="1:49" ht="15.6" customHeight="1" thickBot="1">
      <c r="A113" s="206"/>
      <c r="B113" s="145" t="s">
        <v>538</v>
      </c>
      <c r="C113" s="126" t="s">
        <v>535</v>
      </c>
      <c r="D113" s="279"/>
      <c r="E113" s="145" t="s">
        <v>534</v>
      </c>
      <c r="F113" s="145" t="s">
        <v>496</v>
      </c>
      <c r="G113" s="142">
        <v>44682</v>
      </c>
      <c r="H113" s="132">
        <v>44915</v>
      </c>
      <c r="I113" s="138" t="s">
        <v>490</v>
      </c>
      <c r="J113" s="190">
        <v>0.34</v>
      </c>
      <c r="K113" s="190">
        <f t="shared" ref="K113" si="58">J113*(L113+N113+P113+R113+T113+V113+X113+Z113+AB113+AD113+AF113+AH113)</f>
        <v>0.33996600000000005</v>
      </c>
      <c r="L113" s="190"/>
      <c r="M113" s="190"/>
      <c r="N113" s="190"/>
      <c r="O113" s="190"/>
      <c r="P113" s="190"/>
      <c r="Q113" s="190"/>
      <c r="R113" s="190"/>
      <c r="S113" s="190"/>
      <c r="T113" s="190">
        <v>0.33329999999999999</v>
      </c>
      <c r="U113" s="190"/>
      <c r="V113" s="190"/>
      <c r="W113" s="190"/>
      <c r="X113" s="190"/>
      <c r="Y113" s="190"/>
      <c r="Z113" s="190"/>
      <c r="AA113" s="190"/>
      <c r="AB113" s="190">
        <v>0.33329999999999999</v>
      </c>
      <c r="AC113" s="190"/>
      <c r="AD113" s="190"/>
      <c r="AE113" s="190"/>
      <c r="AF113" s="190"/>
      <c r="AG113" s="190"/>
      <c r="AH113" s="190">
        <v>0.33329999999999999</v>
      </c>
      <c r="AI113" s="190"/>
      <c r="AJ113" s="202">
        <f>J113*(M113+O113+Q113+S113+U113+W113+Y113+AA113+AC113+AE113+AG113+AI113)</f>
        <v>0</v>
      </c>
      <c r="AK113" s="193" t="s">
        <v>46</v>
      </c>
      <c r="AL113" s="194"/>
      <c r="AM113" s="194"/>
      <c r="AN113" s="5" t="s">
        <v>46</v>
      </c>
      <c r="AO113" s="5" t="s">
        <v>46</v>
      </c>
      <c r="AP113" s="50">
        <f>M113+O113+Q113</f>
        <v>0</v>
      </c>
      <c r="AQ113" s="238">
        <f t="shared" ref="AQ113" si="59">SUM(AP113:AP116)</f>
        <v>0</v>
      </c>
      <c r="AT113" s="15"/>
      <c r="AU113" s="15"/>
      <c r="AV113" s="15"/>
      <c r="AW113" s="15"/>
    </row>
    <row r="114" spans="1:49" ht="15.6" customHeight="1" thickBot="1">
      <c r="A114" s="206"/>
      <c r="B114" s="143"/>
      <c r="C114" s="127"/>
      <c r="D114" s="280"/>
      <c r="E114" s="143"/>
      <c r="F114" s="143"/>
      <c r="G114" s="143"/>
      <c r="H114" s="133"/>
      <c r="I114" s="138"/>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203"/>
      <c r="AK114" s="195" t="s">
        <v>43</v>
      </c>
      <c r="AL114" s="196"/>
      <c r="AM114" s="197"/>
      <c r="AN114" s="48" t="s">
        <v>43</v>
      </c>
      <c r="AO114" s="48" t="s">
        <v>43</v>
      </c>
      <c r="AP114" s="49">
        <f>S113+U113+W113</f>
        <v>0</v>
      </c>
      <c r="AQ114" s="239"/>
      <c r="AT114" s="15"/>
      <c r="AU114" s="15"/>
      <c r="AV114" s="15"/>
      <c r="AW114" s="15"/>
    </row>
    <row r="115" spans="1:49" ht="15.6" customHeight="1" thickBot="1">
      <c r="A115" s="206"/>
      <c r="B115" s="143"/>
      <c r="C115" s="127"/>
      <c r="D115" s="280"/>
      <c r="E115" s="143"/>
      <c r="F115" s="143"/>
      <c r="G115" s="143"/>
      <c r="H115" s="133"/>
      <c r="I115" s="138"/>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203"/>
      <c r="AK115" s="198" t="s">
        <v>44</v>
      </c>
      <c r="AL115" s="199"/>
      <c r="AM115" s="199"/>
      <c r="AN115" s="48" t="s">
        <v>44</v>
      </c>
      <c r="AO115" s="48" t="s">
        <v>44</v>
      </c>
      <c r="AP115" s="49">
        <f>Y113+AA113+AC113</f>
        <v>0</v>
      </c>
      <c r="AQ115" s="239"/>
      <c r="AT115" s="15"/>
      <c r="AU115" s="15"/>
      <c r="AV115" s="15"/>
      <c r="AW115" s="15"/>
    </row>
    <row r="116" spans="1:49" ht="16.149999999999999" customHeight="1" thickBot="1">
      <c r="A116" s="207"/>
      <c r="B116" s="144"/>
      <c r="C116" s="128"/>
      <c r="D116" s="281"/>
      <c r="E116" s="144"/>
      <c r="F116" s="144"/>
      <c r="G116" s="144"/>
      <c r="H116" s="133"/>
      <c r="I116" s="138"/>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204"/>
      <c r="AK116" s="200" t="s">
        <v>45</v>
      </c>
      <c r="AL116" s="201"/>
      <c r="AM116" s="201"/>
      <c r="AN116" s="51" t="s">
        <v>45</v>
      </c>
      <c r="AO116" s="51" t="s">
        <v>45</v>
      </c>
      <c r="AP116" s="52">
        <f>AE113+AG113+AI113</f>
        <v>0</v>
      </c>
      <c r="AQ116" s="240"/>
      <c r="AT116" s="15"/>
      <c r="AU116" s="15"/>
      <c r="AV116" s="15"/>
      <c r="AW116" s="15"/>
    </row>
    <row r="117" spans="1:49" ht="15" customHeight="1" thickBot="1">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91" t="s">
        <v>47</v>
      </c>
      <c r="AO117" s="92"/>
      <c r="AP117" s="93"/>
      <c r="AQ117" s="13">
        <f>AVERAGE(AQ69:AQ116)</f>
        <v>0.20833333333333334</v>
      </c>
      <c r="AT117" s="15"/>
      <c r="AU117" s="15"/>
      <c r="AV117" s="15"/>
      <c r="AW117" s="15"/>
    </row>
    <row r="118" spans="1:49">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row>
    <row r="119" spans="1:4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row>
    <row r="120" spans="1:49" ht="15.75" thickBo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row>
    <row r="121" spans="1:49" ht="18.75" thickBot="1">
      <c r="A121" s="184" t="s">
        <v>51</v>
      </c>
      <c r="B121" s="185"/>
      <c r="C121" s="185"/>
      <c r="D121" s="185"/>
      <c r="E121" s="185"/>
      <c r="F121" s="185"/>
      <c r="G121" s="185"/>
      <c r="H121" s="185"/>
      <c r="I121" s="185"/>
      <c r="J121" s="185"/>
      <c r="K121" s="185"/>
      <c r="L121" s="185"/>
      <c r="M121" s="185"/>
      <c r="N121" s="185"/>
      <c r="O121" s="185"/>
      <c r="P121" s="185"/>
      <c r="Q121" s="94"/>
      <c r="R121" s="186">
        <f>AVERAGE(AQ117+AS58)</f>
        <v>0.37708333333333333</v>
      </c>
      <c r="S121" s="186"/>
      <c r="T121" s="186"/>
      <c r="U121" s="186"/>
      <c r="V121" s="186"/>
      <c r="W121" s="186"/>
      <c r="X121" s="186"/>
      <c r="Y121" s="186"/>
      <c r="Z121" s="186"/>
      <c r="AA121" s="186"/>
      <c r="AB121" s="186"/>
      <c r="AC121" s="186"/>
      <c r="AD121" s="186"/>
      <c r="AE121" s="186"/>
      <c r="AF121" s="186"/>
      <c r="AG121" s="186"/>
      <c r="AH121" s="186"/>
      <c r="AI121" s="187"/>
      <c r="AJ121" s="23"/>
      <c r="AK121" s="20"/>
      <c r="AL121" s="95"/>
      <c r="AM121" s="95"/>
      <c r="AN121" s="95"/>
      <c r="AO121" s="95"/>
      <c r="AP121" s="95"/>
      <c r="AQ121" s="95"/>
      <c r="AR121" s="95"/>
      <c r="AS121" s="28"/>
      <c r="AT121" s="15"/>
      <c r="AU121" s="15"/>
      <c r="AV121" s="15"/>
      <c r="AW121" s="15"/>
    </row>
    <row r="122" spans="1:49">
      <c r="A122" s="20"/>
      <c r="B122" s="188"/>
      <c r="C122" s="188"/>
      <c r="D122" s="188"/>
      <c r="E122" s="95"/>
      <c r="F122" s="95"/>
      <c r="G122" s="95"/>
      <c r="H122" s="95"/>
      <c r="I122" s="95"/>
      <c r="J122" s="188"/>
      <c r="K122" s="188"/>
      <c r="L122" s="188"/>
      <c r="M122" s="188"/>
      <c r="N122" s="188"/>
      <c r="O122" s="188"/>
      <c r="P122" s="188"/>
      <c r="Q122" s="188"/>
      <c r="R122" s="188"/>
      <c r="S122" s="188"/>
      <c r="T122" s="188"/>
      <c r="U122" s="188"/>
      <c r="V122" s="188"/>
      <c r="W122" s="189"/>
      <c r="X122" s="189"/>
      <c r="Y122" s="189"/>
      <c r="Z122" s="189"/>
      <c r="AA122" s="189"/>
      <c r="AB122" s="189"/>
      <c r="AC122" s="189"/>
      <c r="AD122" s="189"/>
      <c r="AE122" s="189"/>
      <c r="AF122" s="189"/>
      <c r="AG122" s="15"/>
      <c r="AH122" s="15"/>
      <c r="AI122" s="15"/>
      <c r="AJ122" s="15"/>
      <c r="AK122" s="27"/>
      <c r="AL122" s="95"/>
      <c r="AM122" s="95"/>
      <c r="AN122" s="95"/>
      <c r="AO122" s="95"/>
      <c r="AP122" s="95"/>
      <c r="AQ122" s="95"/>
      <c r="AR122" s="95"/>
      <c r="AS122" s="28"/>
      <c r="AT122" s="15"/>
      <c r="AU122" s="15"/>
      <c r="AV122" s="15"/>
      <c r="AW122" s="15"/>
    </row>
    <row r="123" spans="1:49">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95"/>
      <c r="AM123" s="95"/>
      <c r="AN123" s="95"/>
      <c r="AO123" s="95"/>
      <c r="AP123" s="95"/>
      <c r="AQ123" s="95"/>
      <c r="AR123" s="95"/>
      <c r="AS123" s="20"/>
      <c r="AT123" s="15"/>
      <c r="AU123" s="15"/>
      <c r="AV123" s="15"/>
      <c r="AW123" s="15"/>
    </row>
    <row r="124" spans="1:49" ht="18">
      <c r="A124" s="181" t="s">
        <v>65</v>
      </c>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c r="AB124" s="181"/>
      <c r="AC124" s="181"/>
      <c r="AD124" s="181"/>
      <c r="AE124" s="181"/>
      <c r="AF124" s="181"/>
      <c r="AG124" s="181"/>
      <c r="AH124" s="181"/>
      <c r="AI124" s="181"/>
      <c r="AJ124" s="181"/>
      <c r="AK124" s="181"/>
      <c r="AL124" s="20"/>
      <c r="AM124" s="20"/>
      <c r="AN124" s="20"/>
      <c r="AO124" s="20"/>
      <c r="AP124" s="20"/>
      <c r="AQ124" s="20"/>
      <c r="AR124" s="20"/>
      <c r="AS124" s="20"/>
      <c r="AT124" s="15"/>
      <c r="AU124" s="15"/>
      <c r="AV124" s="15"/>
      <c r="AW124" s="15"/>
    </row>
    <row r="125" spans="1:49" ht="18">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20"/>
      <c r="AM125" s="20"/>
      <c r="AN125" s="20"/>
      <c r="AO125" s="20"/>
      <c r="AP125" s="20"/>
      <c r="AQ125" s="20"/>
      <c r="AR125" s="20"/>
      <c r="AS125" s="20"/>
      <c r="AT125" s="15"/>
      <c r="AU125" s="15"/>
      <c r="AV125" s="15"/>
      <c r="AW125" s="15"/>
    </row>
    <row r="126" spans="1:49" ht="18.75" thickBo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20"/>
      <c r="AM126" s="20"/>
      <c r="AN126" s="20"/>
      <c r="AO126" s="20"/>
      <c r="AP126" s="20"/>
      <c r="AQ126" s="20"/>
      <c r="AR126" s="20"/>
      <c r="AS126" s="20"/>
      <c r="AT126" s="15"/>
      <c r="AU126" s="15"/>
      <c r="AV126" s="15"/>
      <c r="AW126" s="15"/>
    </row>
    <row r="127" spans="1:49" ht="36.75" thickBot="1">
      <c r="A127" s="98" t="s">
        <v>52</v>
      </c>
      <c r="B127" s="98" t="s">
        <v>53</v>
      </c>
      <c r="C127" s="105" t="s">
        <v>54</v>
      </c>
      <c r="D127" s="182" t="s">
        <v>66</v>
      </c>
      <c r="E127" s="182"/>
      <c r="F127" s="99" t="s">
        <v>67</v>
      </c>
      <c r="G127" s="106" t="s">
        <v>55</v>
      </c>
      <c r="Q127" s="20"/>
      <c r="R127" s="20"/>
      <c r="S127" s="20"/>
      <c r="T127" s="20"/>
      <c r="U127" s="20"/>
      <c r="V127" s="20"/>
      <c r="W127" s="20"/>
      <c r="X127" s="20"/>
      <c r="Y127" s="20"/>
      <c r="Z127" s="20"/>
      <c r="AA127" s="20"/>
      <c r="AB127" s="20"/>
      <c r="AC127" s="20"/>
      <c r="AD127" s="20"/>
      <c r="AE127" s="20"/>
      <c r="AF127" s="20"/>
      <c r="AG127" s="20"/>
      <c r="AH127" s="20"/>
      <c r="AI127" s="20"/>
      <c r="AJ127" s="20"/>
      <c r="AK127" s="20"/>
      <c r="AL127" s="95"/>
      <c r="AM127" s="95"/>
      <c r="AN127" s="95"/>
      <c r="AO127" s="95"/>
      <c r="AP127" s="95"/>
      <c r="AQ127" s="95"/>
      <c r="AR127" s="95"/>
      <c r="AS127" s="95"/>
      <c r="AT127" s="15"/>
      <c r="AU127" s="15"/>
      <c r="AV127" s="15"/>
      <c r="AW127" s="15"/>
    </row>
    <row r="128" spans="1:49" ht="15.75" thickBot="1">
      <c r="A128" s="96">
        <v>1</v>
      </c>
      <c r="B128" s="107">
        <v>44592</v>
      </c>
      <c r="C128" s="108" t="s">
        <v>685</v>
      </c>
      <c r="D128" s="183" t="s">
        <v>487</v>
      </c>
      <c r="E128" s="183"/>
      <c r="F128" s="100" t="s">
        <v>487</v>
      </c>
      <c r="G128" s="109" t="s">
        <v>487</v>
      </c>
      <c r="Q128" s="20"/>
      <c r="R128" s="20"/>
      <c r="S128" s="20"/>
      <c r="T128" s="20"/>
      <c r="U128" s="20"/>
      <c r="V128" s="20"/>
      <c r="W128" s="20"/>
      <c r="X128" s="20"/>
      <c r="Y128" s="20"/>
      <c r="Z128" s="20"/>
      <c r="AA128" s="20"/>
      <c r="AB128" s="20"/>
      <c r="AC128" s="20"/>
      <c r="AD128" s="20"/>
      <c r="AE128" s="20"/>
      <c r="AF128" s="20"/>
      <c r="AG128" s="20"/>
      <c r="AH128" s="20"/>
      <c r="AI128" s="20"/>
      <c r="AJ128" s="20"/>
      <c r="AK128" s="20"/>
      <c r="AL128" s="95"/>
      <c r="AM128" s="95"/>
      <c r="AN128" s="95"/>
      <c r="AO128" s="95"/>
      <c r="AP128" s="95"/>
      <c r="AQ128" s="95"/>
      <c r="AR128" s="95"/>
      <c r="AS128" s="95"/>
      <c r="AT128" s="15"/>
      <c r="AU128" s="15"/>
      <c r="AV128" s="15"/>
      <c r="AW128" s="15"/>
    </row>
    <row r="129" spans="1:49" ht="171.75" thickBot="1">
      <c r="A129" s="96">
        <v>2</v>
      </c>
      <c r="B129" s="107">
        <v>44764</v>
      </c>
      <c r="C129" s="108" t="s">
        <v>686</v>
      </c>
      <c r="D129" s="183" t="s">
        <v>687</v>
      </c>
      <c r="E129" s="183"/>
      <c r="F129" s="100" t="s">
        <v>688</v>
      </c>
      <c r="G129" s="110">
        <v>44592</v>
      </c>
      <c r="Q129" s="20"/>
      <c r="R129" s="20"/>
      <c r="S129" s="20"/>
      <c r="T129" s="20"/>
      <c r="U129" s="20"/>
      <c r="V129" s="20"/>
      <c r="W129" s="20"/>
      <c r="X129" s="20"/>
      <c r="Y129" s="20"/>
      <c r="Z129" s="20"/>
      <c r="AA129" s="20"/>
      <c r="AB129" s="20"/>
      <c r="AC129" s="20"/>
      <c r="AD129" s="20"/>
      <c r="AE129" s="20"/>
      <c r="AF129" s="20"/>
      <c r="AG129" s="20"/>
      <c r="AH129" s="20"/>
      <c r="AI129" s="20"/>
      <c r="AJ129" s="20"/>
      <c r="AK129" s="20"/>
      <c r="AL129" s="95"/>
      <c r="AM129" s="95"/>
      <c r="AN129" s="95"/>
      <c r="AO129" s="95"/>
      <c r="AP129" s="95"/>
      <c r="AQ129" s="95"/>
      <c r="AR129" s="95"/>
      <c r="AS129" s="95"/>
      <c r="AT129" s="15"/>
      <c r="AU129" s="15"/>
      <c r="AV129" s="15"/>
      <c r="AW129" s="15"/>
    </row>
    <row r="130" spans="1:49" ht="15.75" thickBot="1">
      <c r="A130" s="36"/>
      <c r="B130" s="96"/>
      <c r="C130" s="108"/>
      <c r="D130" s="183" t="s">
        <v>571</v>
      </c>
      <c r="E130" s="183"/>
      <c r="F130" s="100"/>
      <c r="G130" s="109"/>
      <c r="Q130" s="20"/>
      <c r="R130" s="20"/>
      <c r="S130" s="20"/>
      <c r="T130" s="20"/>
      <c r="U130" s="20"/>
      <c r="V130" s="20"/>
      <c r="W130" s="20"/>
      <c r="X130" s="20"/>
      <c r="Y130" s="20"/>
      <c r="Z130" s="20"/>
      <c r="AA130" s="20"/>
      <c r="AB130" s="20"/>
      <c r="AC130" s="20"/>
      <c r="AD130" s="20"/>
      <c r="AE130" s="20"/>
      <c r="AF130" s="20"/>
      <c r="AG130" s="20"/>
      <c r="AH130" s="20"/>
      <c r="AI130" s="20"/>
      <c r="AJ130" s="20"/>
      <c r="AK130" s="20"/>
      <c r="AL130" s="95"/>
      <c r="AM130" s="95"/>
      <c r="AN130" s="95"/>
      <c r="AO130" s="95"/>
      <c r="AP130" s="95"/>
      <c r="AQ130" s="95"/>
      <c r="AR130" s="95"/>
      <c r="AS130" s="95"/>
      <c r="AT130" s="15"/>
      <c r="AU130" s="15"/>
      <c r="AV130" s="15"/>
      <c r="AW130" s="15"/>
    </row>
    <row r="131" spans="1:49" ht="15.75" thickBot="1">
      <c r="A131" s="36"/>
      <c r="B131" s="96"/>
      <c r="C131" s="108"/>
      <c r="D131" s="183"/>
      <c r="E131" s="183"/>
      <c r="F131" s="100"/>
      <c r="G131" s="109"/>
      <c r="Q131" s="20"/>
      <c r="R131" s="20"/>
      <c r="S131" s="20"/>
      <c r="T131" s="20"/>
      <c r="U131" s="20"/>
      <c r="V131" s="20"/>
      <c r="W131" s="20"/>
      <c r="X131" s="20"/>
      <c r="Y131" s="20"/>
      <c r="Z131" s="20"/>
      <c r="AA131" s="20"/>
      <c r="AB131" s="20"/>
      <c r="AC131" s="20"/>
      <c r="AD131" s="20"/>
      <c r="AE131" s="20"/>
      <c r="AF131" s="20"/>
      <c r="AG131" s="20"/>
      <c r="AH131" s="20"/>
      <c r="AI131" s="20"/>
      <c r="AJ131" s="20"/>
      <c r="AK131" s="20"/>
      <c r="AL131" s="95"/>
      <c r="AM131" s="95"/>
      <c r="AN131" s="95"/>
      <c r="AO131" s="95"/>
      <c r="AP131" s="95"/>
      <c r="AQ131" s="95"/>
      <c r="AR131" s="95"/>
      <c r="AS131" s="95"/>
      <c r="AT131" s="15"/>
      <c r="AU131" s="15"/>
      <c r="AV131" s="15"/>
      <c r="AW131" s="15"/>
    </row>
    <row r="132" spans="1:49" ht="15.75" thickBot="1">
      <c r="A132" s="36"/>
      <c r="B132" s="96"/>
      <c r="C132" s="108"/>
      <c r="D132" s="183"/>
      <c r="E132" s="183"/>
      <c r="F132" s="100"/>
      <c r="G132" s="109"/>
      <c r="Q132" s="20"/>
      <c r="R132" s="20"/>
      <c r="S132" s="20"/>
      <c r="T132" s="20"/>
      <c r="U132" s="20"/>
      <c r="V132" s="20"/>
      <c r="W132" s="20"/>
      <c r="X132" s="20"/>
      <c r="Y132" s="20"/>
      <c r="Z132" s="20"/>
      <c r="AA132" s="20"/>
      <c r="AB132" s="20"/>
      <c r="AC132" s="20"/>
      <c r="AD132" s="20"/>
      <c r="AE132" s="20"/>
      <c r="AF132" s="20"/>
      <c r="AG132" s="20"/>
      <c r="AH132" s="20"/>
      <c r="AI132" s="20"/>
      <c r="AJ132" s="20"/>
      <c r="AK132" s="20"/>
      <c r="AL132" s="95"/>
      <c r="AM132" s="95"/>
      <c r="AN132" s="95"/>
      <c r="AO132" s="95"/>
      <c r="AP132" s="95"/>
      <c r="AQ132" s="95"/>
      <c r="AR132" s="95"/>
      <c r="AS132" s="95"/>
      <c r="AT132" s="15"/>
      <c r="AU132" s="15"/>
      <c r="AV132" s="15"/>
      <c r="AW132" s="15"/>
    </row>
    <row r="133" spans="1:49" ht="15.75" thickBot="1">
      <c r="A133" s="36"/>
      <c r="B133" s="96"/>
      <c r="C133" s="108"/>
      <c r="D133" s="183"/>
      <c r="E133" s="183"/>
      <c r="F133" s="100"/>
      <c r="G133" s="109"/>
      <c r="Q133" s="20"/>
      <c r="R133" s="20"/>
      <c r="S133" s="20"/>
      <c r="T133" s="20"/>
      <c r="U133" s="20"/>
      <c r="V133" s="20"/>
      <c r="W133" s="20"/>
      <c r="X133" s="20"/>
      <c r="Y133" s="20"/>
      <c r="Z133" s="20"/>
      <c r="AA133" s="15"/>
      <c r="AB133" s="15"/>
      <c r="AC133" s="15"/>
      <c r="AD133" s="20"/>
      <c r="AE133" s="20"/>
      <c r="AF133" s="20"/>
      <c r="AG133" s="20"/>
      <c r="AH133" s="20"/>
      <c r="AI133" s="20"/>
      <c r="AJ133" s="20"/>
      <c r="AK133" s="20"/>
      <c r="AL133" s="95"/>
      <c r="AM133" s="95"/>
      <c r="AN133" s="95"/>
      <c r="AO133" s="95"/>
      <c r="AP133" s="95"/>
      <c r="AQ133" s="95"/>
      <c r="AR133" s="95"/>
      <c r="AS133" s="95"/>
      <c r="AT133" s="15"/>
      <c r="AU133" s="15"/>
      <c r="AV133" s="15"/>
      <c r="AW133" s="15"/>
    </row>
    <row r="134" spans="1:49" ht="15.75" thickBot="1">
      <c r="A134" s="36"/>
      <c r="B134" s="96"/>
      <c r="C134" s="108"/>
      <c r="D134" s="183"/>
      <c r="E134" s="183"/>
      <c r="F134" s="100"/>
      <c r="G134" s="109"/>
      <c r="Q134" s="20"/>
      <c r="R134" s="20"/>
      <c r="S134" s="20"/>
      <c r="T134" s="20"/>
      <c r="U134" s="20"/>
      <c r="V134" s="20"/>
      <c r="W134" s="20"/>
      <c r="X134" s="20"/>
      <c r="Y134" s="20"/>
      <c r="Z134" s="20"/>
      <c r="AA134" s="15"/>
      <c r="AB134" s="15"/>
      <c r="AC134" s="15"/>
      <c r="AD134" s="20"/>
      <c r="AE134" s="20"/>
      <c r="AF134" s="20"/>
      <c r="AG134" s="20"/>
      <c r="AH134" s="20"/>
      <c r="AI134" s="20"/>
      <c r="AJ134" s="20"/>
      <c r="AK134" s="20"/>
      <c r="AL134" s="95"/>
      <c r="AM134" s="95"/>
      <c r="AN134" s="95"/>
      <c r="AO134" s="95"/>
      <c r="AP134" s="95"/>
      <c r="AQ134" s="95"/>
      <c r="AR134" s="95"/>
      <c r="AS134" s="95"/>
      <c r="AT134" s="15"/>
      <c r="AU134" s="15"/>
      <c r="AV134" s="15"/>
      <c r="AW134" s="15"/>
    </row>
    <row r="135" spans="1:49" ht="15.75" thickBot="1">
      <c r="A135" s="36"/>
      <c r="B135" s="96"/>
      <c r="C135" s="108"/>
      <c r="D135" s="183"/>
      <c r="E135" s="183"/>
      <c r="F135" s="100"/>
      <c r="G135" s="109"/>
      <c r="Q135" s="20"/>
      <c r="R135" s="20"/>
      <c r="S135" s="20"/>
      <c r="T135" s="20"/>
      <c r="U135" s="20"/>
      <c r="V135" s="20"/>
      <c r="W135" s="20"/>
      <c r="X135" s="20"/>
      <c r="Y135" s="20"/>
      <c r="Z135" s="20"/>
      <c r="AA135" s="15"/>
      <c r="AB135" s="15"/>
      <c r="AC135" s="15"/>
      <c r="AD135" s="20"/>
      <c r="AE135" s="20"/>
      <c r="AF135" s="20"/>
      <c r="AG135" s="20"/>
      <c r="AH135" s="20"/>
      <c r="AI135" s="20"/>
      <c r="AJ135" s="20"/>
      <c r="AK135" s="20"/>
      <c r="AL135" s="95"/>
      <c r="AM135" s="95"/>
      <c r="AN135" s="95"/>
      <c r="AO135" s="95"/>
      <c r="AP135" s="95"/>
      <c r="AQ135" s="95"/>
      <c r="AR135" s="95"/>
      <c r="AS135" s="95"/>
      <c r="AT135" s="15"/>
      <c r="AU135" s="15"/>
      <c r="AV135" s="15"/>
      <c r="AW135" s="15"/>
    </row>
    <row r="136" spans="1:49" ht="15.75" thickBot="1">
      <c r="A136" s="36"/>
      <c r="B136" s="36"/>
      <c r="C136" s="108"/>
      <c r="D136" s="183"/>
      <c r="E136" s="183"/>
      <c r="F136" s="100"/>
      <c r="G136" s="109"/>
      <c r="Q136" s="20"/>
      <c r="R136" s="20"/>
      <c r="S136" s="20"/>
      <c r="T136" s="20"/>
      <c r="U136" s="20"/>
      <c r="V136" s="20"/>
      <c r="W136" s="20"/>
      <c r="X136" s="20"/>
      <c r="Y136" s="20"/>
      <c r="Z136" s="20"/>
      <c r="AA136" s="15"/>
      <c r="AB136" s="15"/>
      <c r="AC136" s="15"/>
      <c r="AD136" s="20"/>
      <c r="AE136" s="20"/>
      <c r="AF136" s="20"/>
      <c r="AG136" s="20"/>
      <c r="AH136" s="20"/>
      <c r="AI136" s="20"/>
      <c r="AJ136" s="20"/>
      <c r="AK136" s="20"/>
      <c r="AL136" s="95"/>
      <c r="AM136" s="95"/>
      <c r="AN136" s="95"/>
      <c r="AO136" s="95"/>
      <c r="AP136" s="95"/>
      <c r="AQ136" s="95"/>
      <c r="AR136" s="95"/>
      <c r="AS136" s="95"/>
      <c r="AT136" s="15"/>
      <c r="AU136" s="15"/>
      <c r="AV136" s="15"/>
      <c r="AW136" s="15"/>
    </row>
    <row r="137" spans="1:49">
      <c r="A137" s="20"/>
      <c r="B137" s="188"/>
      <c r="C137" s="188"/>
      <c r="D137" s="188"/>
      <c r="E137" s="95"/>
      <c r="F137" s="95"/>
      <c r="G137"/>
      <c r="Q137" s="20"/>
      <c r="R137" s="20"/>
      <c r="S137" s="20"/>
      <c r="T137" s="20"/>
      <c r="U137" s="20"/>
      <c r="V137" s="20"/>
      <c r="W137" s="20"/>
      <c r="X137" s="20"/>
      <c r="Y137" s="20"/>
      <c r="Z137" s="20"/>
      <c r="AA137" s="15"/>
      <c r="AB137" s="15"/>
      <c r="AC137" s="15"/>
      <c r="AD137" s="20"/>
      <c r="AE137" s="20"/>
      <c r="AF137" s="20"/>
      <c r="AG137" s="20"/>
      <c r="AH137" s="20"/>
      <c r="AI137" s="20"/>
      <c r="AJ137" s="20"/>
      <c r="AK137" s="20"/>
      <c r="AL137" s="95"/>
      <c r="AM137" s="95"/>
      <c r="AN137" s="95"/>
      <c r="AO137" s="95"/>
      <c r="AP137" s="95"/>
      <c r="AQ137" s="95"/>
      <c r="AR137" s="95"/>
      <c r="AS137" s="95"/>
      <c r="AT137" s="15"/>
      <c r="AU137" s="15"/>
      <c r="AV137" s="15"/>
      <c r="AW137" s="15"/>
    </row>
    <row r="138" spans="1:49" ht="15.75" thickBot="1">
      <c r="A138" s="20"/>
      <c r="B138" s="20"/>
      <c r="C138" s="20"/>
      <c r="D138" s="20"/>
      <c r="F138" s="20"/>
      <c r="G138" s="20"/>
      <c r="I138"/>
      <c r="Q138" s="20"/>
      <c r="R138" s="20"/>
      <c r="S138" s="20"/>
      <c r="T138" s="20"/>
      <c r="U138" s="20"/>
      <c r="V138" s="20"/>
      <c r="W138" s="20"/>
      <c r="X138" s="20"/>
      <c r="Y138" s="20"/>
      <c r="Z138" s="20"/>
      <c r="AA138" s="15"/>
      <c r="AB138" s="15"/>
      <c r="AC138" s="15"/>
      <c r="AD138" s="20"/>
      <c r="AE138" s="20"/>
      <c r="AF138" s="20"/>
      <c r="AG138" s="20"/>
      <c r="AH138" s="20"/>
      <c r="AI138" s="20"/>
      <c r="AJ138" s="20"/>
      <c r="AK138" s="20"/>
      <c r="AL138" s="95"/>
      <c r="AM138" s="95"/>
      <c r="AN138" s="95"/>
      <c r="AO138" s="95"/>
      <c r="AP138" s="95"/>
      <c r="AQ138" s="95"/>
      <c r="AR138" s="95"/>
      <c r="AS138" s="95"/>
      <c r="AT138" s="15"/>
      <c r="AU138" s="15"/>
      <c r="AV138" s="15"/>
      <c r="AW138" s="15"/>
    </row>
    <row r="139" spans="1:49" ht="16.5" thickTop="1" thickBot="1">
      <c r="A139" s="310" t="s">
        <v>56</v>
      </c>
      <c r="B139" s="310"/>
      <c r="C139" s="310"/>
      <c r="D139" s="310"/>
      <c r="E139" s="310" t="s">
        <v>689</v>
      </c>
      <c r="F139" s="310"/>
      <c r="G139" s="310"/>
      <c r="H139" s="310"/>
      <c r="I139" s="310" t="s">
        <v>60</v>
      </c>
      <c r="J139" s="310"/>
      <c r="K139" s="310"/>
      <c r="L139" s="310"/>
      <c r="Q139" s="20"/>
      <c r="R139" s="20"/>
      <c r="S139" s="20"/>
      <c r="T139" s="20"/>
      <c r="U139" s="20"/>
      <c r="V139" s="20"/>
      <c r="W139" s="20"/>
      <c r="X139" s="20"/>
      <c r="Y139" s="20"/>
      <c r="Z139" s="20"/>
      <c r="AA139" s="15"/>
      <c r="AB139" s="15"/>
      <c r="AC139" s="15"/>
      <c r="AD139" s="20"/>
      <c r="AE139" s="20"/>
      <c r="AF139" s="20"/>
      <c r="AG139" s="20"/>
      <c r="AH139" s="20"/>
      <c r="AI139" s="20"/>
      <c r="AJ139" s="20"/>
      <c r="AK139" s="20"/>
      <c r="AL139" s="95"/>
      <c r="AM139" s="95"/>
      <c r="AN139" s="95"/>
      <c r="AO139" s="95"/>
      <c r="AP139" s="95"/>
      <c r="AQ139" s="95"/>
      <c r="AR139" s="95"/>
      <c r="AS139" s="95"/>
      <c r="AT139" s="15"/>
      <c r="AU139" s="15"/>
      <c r="AV139" s="15"/>
      <c r="AW139" s="15"/>
    </row>
    <row r="140" spans="1:49" ht="16.5" thickTop="1" thickBot="1">
      <c r="A140" s="310"/>
      <c r="B140" s="310"/>
      <c r="C140" s="310"/>
      <c r="D140" s="310"/>
      <c r="E140" s="310"/>
      <c r="F140" s="310"/>
      <c r="G140" s="310"/>
      <c r="H140" s="310"/>
      <c r="I140" s="310"/>
      <c r="J140" s="310"/>
      <c r="K140" s="310"/>
      <c r="L140" s="310"/>
      <c r="Q140" s="15"/>
      <c r="R140" s="15"/>
      <c r="S140" s="15"/>
      <c r="T140" s="15"/>
      <c r="U140" s="15"/>
      <c r="V140" s="15"/>
      <c r="W140" s="15"/>
      <c r="X140" s="15"/>
      <c r="Y140" s="15"/>
      <c r="Z140" s="15"/>
      <c r="AA140" s="15"/>
      <c r="AB140" s="15"/>
      <c r="AC140" s="15"/>
      <c r="AD140" s="20"/>
      <c r="AE140" s="20"/>
      <c r="AF140" s="20"/>
      <c r="AG140" s="20"/>
      <c r="AH140" s="20"/>
      <c r="AI140" s="20"/>
      <c r="AJ140" s="20"/>
      <c r="AK140" s="20"/>
      <c r="AL140" s="95"/>
      <c r="AM140" s="95"/>
      <c r="AN140" s="95"/>
      <c r="AO140" s="95"/>
      <c r="AP140" s="95"/>
      <c r="AQ140" s="95"/>
      <c r="AR140" s="95"/>
      <c r="AS140" s="95"/>
      <c r="AT140" s="15"/>
      <c r="AU140" s="15"/>
      <c r="AV140" s="15"/>
      <c r="AW140" s="15"/>
    </row>
    <row r="141" spans="1:49" ht="16.5" thickTop="1" thickBot="1">
      <c r="A141" s="310"/>
      <c r="B141" s="310"/>
      <c r="C141" s="310"/>
      <c r="D141" s="310"/>
      <c r="E141" s="310"/>
      <c r="F141" s="310"/>
      <c r="G141" s="310"/>
      <c r="H141" s="310"/>
      <c r="I141" s="310"/>
      <c r="J141" s="310"/>
      <c r="K141" s="310"/>
      <c r="L141" s="310"/>
      <c r="Q141" s="15"/>
      <c r="R141" s="15"/>
      <c r="S141" s="15"/>
      <c r="T141" s="15"/>
      <c r="U141" s="15"/>
      <c r="V141" s="15"/>
      <c r="W141" s="15"/>
      <c r="X141" s="15"/>
      <c r="Y141" s="15"/>
      <c r="Z141" s="15"/>
      <c r="AA141" s="15"/>
      <c r="AB141" s="15"/>
      <c r="AC141" s="15"/>
      <c r="AD141" s="20"/>
      <c r="AE141" s="20"/>
      <c r="AF141" s="20"/>
      <c r="AG141" s="20"/>
      <c r="AH141" s="20"/>
      <c r="AI141" s="20"/>
      <c r="AJ141" s="20"/>
      <c r="AK141" s="20"/>
      <c r="AL141" s="95"/>
      <c r="AM141" s="95"/>
      <c r="AN141" s="95"/>
      <c r="AO141" s="95"/>
      <c r="AP141" s="95"/>
      <c r="AQ141" s="95"/>
      <c r="AR141" s="95"/>
      <c r="AS141" s="95"/>
      <c r="AT141" s="15"/>
      <c r="AU141" s="15"/>
      <c r="AV141" s="15"/>
      <c r="AW141" s="15"/>
    </row>
    <row r="142" spans="1:49" ht="16.5" thickTop="1" thickBot="1">
      <c r="A142" s="311" t="s">
        <v>57</v>
      </c>
      <c r="B142" s="311"/>
      <c r="C142" s="311"/>
      <c r="D142" s="311"/>
      <c r="E142" s="311" t="s">
        <v>68</v>
      </c>
      <c r="F142" s="311"/>
      <c r="G142" s="311"/>
      <c r="H142" s="311"/>
      <c r="I142" s="111" t="s">
        <v>59</v>
      </c>
      <c r="J142" s="312" t="s">
        <v>636</v>
      </c>
      <c r="K142" s="312"/>
      <c r="L142" s="312"/>
      <c r="M142" s="112"/>
      <c r="N142" s="112"/>
      <c r="O142" s="112"/>
      <c r="P142" s="112"/>
      <c r="Q142" s="15"/>
      <c r="R142" s="15"/>
      <c r="S142" s="15"/>
      <c r="T142" s="15"/>
      <c r="U142" s="15"/>
      <c r="V142" s="15"/>
      <c r="W142" s="15"/>
      <c r="X142" s="15"/>
      <c r="Y142" s="15"/>
      <c r="Z142" s="15"/>
      <c r="AD142" s="15"/>
      <c r="AE142" s="15"/>
      <c r="AF142" s="15"/>
      <c r="AG142" s="15"/>
      <c r="AH142" s="15"/>
      <c r="AI142" s="15"/>
      <c r="AJ142" s="15"/>
      <c r="AK142" s="15"/>
      <c r="AL142" s="15"/>
      <c r="AM142" s="15"/>
      <c r="AN142" s="15"/>
      <c r="AO142" s="15"/>
      <c r="AP142" s="15"/>
      <c r="AQ142" s="15"/>
      <c r="AR142" s="15"/>
      <c r="AS142" s="15"/>
      <c r="AT142" s="15"/>
      <c r="AU142" s="15"/>
      <c r="AV142" s="15"/>
      <c r="AW142" s="15"/>
    </row>
    <row r="143" spans="1:49" ht="16.5" thickTop="1" thickBot="1">
      <c r="A143" s="111" t="s">
        <v>59</v>
      </c>
      <c r="B143" s="312" t="s">
        <v>690</v>
      </c>
      <c r="C143" s="312"/>
      <c r="D143" s="312"/>
      <c r="E143" s="111" t="s">
        <v>59</v>
      </c>
      <c r="F143" s="312" t="s">
        <v>693</v>
      </c>
      <c r="G143" s="312"/>
      <c r="H143" s="312"/>
      <c r="I143" s="111" t="s">
        <v>59</v>
      </c>
      <c r="J143" s="312" t="s">
        <v>637</v>
      </c>
      <c r="K143" s="312"/>
      <c r="L143" s="312"/>
      <c r="M143" s="112"/>
      <c r="N143" s="112"/>
      <c r="O143" s="112"/>
      <c r="P143" s="112"/>
      <c r="Q143" s="15"/>
      <c r="R143" s="15"/>
      <c r="S143" s="15"/>
      <c r="T143" s="15"/>
      <c r="U143" s="15"/>
      <c r="V143" s="15"/>
      <c r="W143" s="15"/>
      <c r="X143" s="15"/>
      <c r="Y143" s="15"/>
      <c r="Z143" s="15"/>
      <c r="AD143" s="15"/>
      <c r="AE143" s="15"/>
      <c r="AF143" s="15"/>
      <c r="AG143" s="15"/>
      <c r="AH143" s="15"/>
      <c r="AI143" s="15"/>
      <c r="AJ143" s="15"/>
      <c r="AK143" s="15"/>
      <c r="AL143" s="15"/>
      <c r="AM143" s="15"/>
      <c r="AN143" s="15"/>
      <c r="AO143" s="15"/>
      <c r="AP143" s="15"/>
      <c r="AQ143" s="15"/>
      <c r="AR143" s="15"/>
      <c r="AS143" s="15"/>
      <c r="AT143" s="15"/>
      <c r="AU143" s="15"/>
      <c r="AV143" s="15"/>
      <c r="AW143" s="15"/>
    </row>
    <row r="144" spans="1:49" ht="16.5" thickTop="1" thickBot="1">
      <c r="A144" s="111" t="s">
        <v>69</v>
      </c>
      <c r="B144" s="313">
        <v>44795</v>
      </c>
      <c r="C144" s="313"/>
      <c r="D144" s="313"/>
      <c r="E144" s="111" t="s">
        <v>70</v>
      </c>
      <c r="F144" s="313" t="s">
        <v>694</v>
      </c>
      <c r="G144" s="313"/>
      <c r="H144" s="313"/>
      <c r="I144" s="111" t="s">
        <v>59</v>
      </c>
      <c r="J144" s="314"/>
      <c r="K144" s="315"/>
      <c r="L144" s="316"/>
      <c r="Q144" s="15"/>
      <c r="R144" s="15"/>
      <c r="S144" s="15"/>
      <c r="T144" s="15"/>
      <c r="U144" s="15"/>
      <c r="V144" s="15"/>
      <c r="W144" s="15"/>
      <c r="X144" s="15"/>
      <c r="Y144" s="15"/>
      <c r="Z144" s="15"/>
      <c r="AD144" s="15"/>
      <c r="AE144" s="15"/>
      <c r="AF144" s="15"/>
      <c r="AG144" s="15"/>
      <c r="AH144" s="15"/>
      <c r="AI144" s="15"/>
      <c r="AJ144" s="15"/>
      <c r="AK144" s="15"/>
      <c r="AL144" s="15"/>
      <c r="AM144" s="15"/>
      <c r="AN144" s="15"/>
      <c r="AO144" s="15"/>
      <c r="AP144" s="15"/>
      <c r="AQ144" s="15"/>
      <c r="AR144" s="15"/>
      <c r="AS144" s="15"/>
      <c r="AT144" s="15"/>
      <c r="AU144" s="15"/>
      <c r="AV144" s="15"/>
      <c r="AW144" s="15"/>
    </row>
    <row r="145" spans="1:49" ht="16.5" thickTop="1" thickBot="1">
      <c r="A145" s="311" t="s">
        <v>58</v>
      </c>
      <c r="B145" s="311"/>
      <c r="C145" s="311"/>
      <c r="D145" s="311"/>
      <c r="E145" s="311" t="s">
        <v>68</v>
      </c>
      <c r="F145" s="311"/>
      <c r="G145" s="311"/>
      <c r="H145" s="311"/>
      <c r="I145" s="111" t="s">
        <v>59</v>
      </c>
      <c r="J145" s="314"/>
      <c r="K145" s="315"/>
      <c r="L145" s="316"/>
      <c r="Q145" s="15"/>
      <c r="R145" s="15"/>
      <c r="S145" s="15"/>
      <c r="T145" s="15"/>
      <c r="U145" s="15"/>
      <c r="V145" s="15"/>
      <c r="W145" s="15"/>
      <c r="X145" s="15"/>
      <c r="Y145" s="15"/>
      <c r="Z145" s="15"/>
      <c r="AD145" s="15"/>
      <c r="AE145" s="15"/>
      <c r="AF145" s="15"/>
      <c r="AG145" s="15"/>
      <c r="AH145" s="15"/>
      <c r="AI145" s="15"/>
      <c r="AJ145" s="15"/>
      <c r="AK145" s="15"/>
      <c r="AL145" s="15"/>
      <c r="AM145" s="15"/>
      <c r="AN145" s="15"/>
      <c r="AO145" s="15"/>
      <c r="AP145" s="15"/>
      <c r="AQ145" s="15"/>
      <c r="AR145" s="15"/>
      <c r="AS145" s="15"/>
      <c r="AT145" s="15"/>
      <c r="AU145" s="15"/>
      <c r="AV145" s="15"/>
      <c r="AW145" s="15"/>
    </row>
    <row r="146" spans="1:49" ht="51" customHeight="1" thickTop="1" thickBot="1">
      <c r="A146" s="111" t="s">
        <v>59</v>
      </c>
      <c r="B146" s="317" t="s">
        <v>635</v>
      </c>
      <c r="C146" s="317"/>
      <c r="D146" s="317"/>
      <c r="E146" s="111" t="s">
        <v>59</v>
      </c>
      <c r="F146" s="312" t="s">
        <v>695</v>
      </c>
      <c r="G146" s="312"/>
      <c r="H146" s="312"/>
      <c r="I146" s="111" t="s">
        <v>59</v>
      </c>
      <c r="J146" s="314"/>
      <c r="K146" s="315"/>
      <c r="L146" s="316"/>
      <c r="Q146" s="15"/>
      <c r="R146" s="15"/>
      <c r="S146" s="15"/>
      <c r="T146" s="15"/>
      <c r="U146" s="15"/>
      <c r="V146" s="15"/>
      <c r="W146" s="15"/>
      <c r="X146" s="15"/>
      <c r="Y146" s="15"/>
      <c r="Z146" s="15"/>
      <c r="AD146" s="15"/>
      <c r="AE146" s="15"/>
      <c r="AF146" s="15"/>
      <c r="AG146" s="15"/>
      <c r="AH146" s="15"/>
      <c r="AI146" s="15"/>
      <c r="AJ146" s="15"/>
      <c r="AK146" s="15"/>
      <c r="AL146" s="15"/>
      <c r="AM146" s="15"/>
      <c r="AN146" s="15"/>
      <c r="AO146" s="15"/>
      <c r="AP146" s="15"/>
      <c r="AQ146" s="15"/>
      <c r="AR146" s="15"/>
      <c r="AS146" s="15"/>
      <c r="AT146" s="15"/>
      <c r="AU146" s="15"/>
      <c r="AV146" s="15"/>
      <c r="AW146" s="15"/>
    </row>
    <row r="147" spans="1:49" ht="16.5" thickTop="1" thickBot="1">
      <c r="A147" s="111" t="s">
        <v>69</v>
      </c>
      <c r="B147" s="313">
        <v>44791</v>
      </c>
      <c r="C147" s="313"/>
      <c r="D147" s="313"/>
      <c r="E147" s="111" t="s">
        <v>70</v>
      </c>
      <c r="F147" s="313" t="s">
        <v>694</v>
      </c>
      <c r="G147" s="313"/>
      <c r="H147" s="313"/>
      <c r="I147" s="111" t="s">
        <v>59</v>
      </c>
      <c r="J147" s="314"/>
      <c r="K147" s="315"/>
      <c r="L147" s="316"/>
      <c r="Q147" s="15"/>
      <c r="R147" s="15"/>
      <c r="S147" s="15"/>
      <c r="T147" s="15"/>
      <c r="U147" s="15"/>
      <c r="V147" s="15"/>
      <c r="W147" s="15"/>
      <c r="X147" s="15"/>
      <c r="Y147" s="15"/>
      <c r="Z147" s="15"/>
      <c r="AD147" s="15"/>
      <c r="AE147" s="15"/>
      <c r="AF147" s="15"/>
      <c r="AG147" s="15"/>
      <c r="AH147" s="15"/>
      <c r="AI147" s="15"/>
      <c r="AJ147" s="15"/>
      <c r="AK147" s="15"/>
      <c r="AL147" s="15"/>
      <c r="AM147" s="15"/>
      <c r="AN147" s="15"/>
      <c r="AO147" s="15"/>
      <c r="AP147" s="15"/>
      <c r="AQ147" s="15"/>
      <c r="AR147" s="15"/>
      <c r="AS147" s="15"/>
      <c r="AT147" s="15"/>
      <c r="AU147" s="15"/>
      <c r="AV147" s="15"/>
      <c r="AW147" s="15"/>
    </row>
    <row r="148" spans="1:49" ht="16.5" thickTop="1" thickBot="1">
      <c r="A148" s="311"/>
      <c r="B148" s="311"/>
      <c r="C148" s="311"/>
      <c r="D148" s="311"/>
      <c r="E148" s="311" t="s">
        <v>691</v>
      </c>
      <c r="F148" s="311"/>
      <c r="G148" s="311"/>
      <c r="H148" s="311"/>
      <c r="I148" s="111" t="s">
        <v>59</v>
      </c>
      <c r="J148" s="314"/>
      <c r="K148" s="315"/>
      <c r="L148" s="316"/>
      <c r="Q148" s="15"/>
      <c r="R148" s="15"/>
      <c r="S148" s="15"/>
      <c r="T148" s="15"/>
      <c r="U148" s="15"/>
      <c r="V148" s="15"/>
      <c r="W148" s="15"/>
      <c r="X148" s="15"/>
      <c r="Y148" s="15"/>
      <c r="Z148" s="15"/>
      <c r="AD148" s="15"/>
      <c r="AE148" s="15"/>
      <c r="AF148" s="15"/>
      <c r="AG148" s="15"/>
      <c r="AH148" s="15"/>
      <c r="AI148" s="15"/>
      <c r="AJ148" s="15"/>
      <c r="AK148" s="15"/>
      <c r="AL148" s="15"/>
      <c r="AM148" s="15"/>
      <c r="AN148" s="15"/>
      <c r="AO148" s="15"/>
      <c r="AP148" s="15"/>
      <c r="AQ148" s="15"/>
      <c r="AR148" s="15"/>
      <c r="AS148" s="15"/>
      <c r="AT148" s="15"/>
      <c r="AU148" s="15"/>
      <c r="AV148" s="15"/>
      <c r="AW148" s="15"/>
    </row>
    <row r="149" spans="1:49" ht="16.5" thickTop="1" thickBot="1">
      <c r="A149" s="111" t="s">
        <v>59</v>
      </c>
      <c r="B149" s="312"/>
      <c r="C149" s="312"/>
      <c r="D149" s="312"/>
      <c r="E149" s="111" t="s">
        <v>59</v>
      </c>
      <c r="F149" s="312" t="s">
        <v>692</v>
      </c>
      <c r="G149" s="312"/>
      <c r="H149" s="312"/>
      <c r="I149" s="111" t="s">
        <v>59</v>
      </c>
      <c r="J149" s="314"/>
      <c r="K149" s="315"/>
      <c r="L149" s="316"/>
      <c r="AD149" s="15"/>
      <c r="AE149" s="15"/>
      <c r="AF149" s="15"/>
      <c r="AG149" s="15"/>
      <c r="AH149" s="15"/>
      <c r="AI149" s="15"/>
      <c r="AJ149" s="15"/>
      <c r="AK149" s="15"/>
      <c r="AL149" s="15"/>
      <c r="AM149" s="15"/>
      <c r="AN149" s="15"/>
      <c r="AO149" s="15"/>
      <c r="AP149" s="15"/>
      <c r="AQ149" s="15"/>
      <c r="AR149" s="15"/>
      <c r="AS149" s="15"/>
      <c r="AT149" s="15"/>
      <c r="AU149" s="15"/>
      <c r="AV149" s="15"/>
      <c r="AW149" s="15"/>
    </row>
    <row r="150" spans="1:49" ht="16.5" thickTop="1" thickBot="1">
      <c r="A150" s="111" t="s">
        <v>69</v>
      </c>
      <c r="B150" s="313"/>
      <c r="C150" s="313"/>
      <c r="D150" s="313"/>
      <c r="E150" s="111" t="s">
        <v>70</v>
      </c>
      <c r="F150" s="313">
        <v>44792</v>
      </c>
      <c r="G150" s="313"/>
      <c r="H150" s="313"/>
      <c r="I150" s="111" t="s">
        <v>59</v>
      </c>
      <c r="J150" s="314"/>
      <c r="K150" s="315"/>
      <c r="L150" s="316"/>
      <c r="AD150" s="15"/>
      <c r="AE150" s="15"/>
      <c r="AF150" s="15"/>
      <c r="AG150" s="15"/>
      <c r="AH150" s="15"/>
      <c r="AI150" s="15"/>
      <c r="AJ150" s="15"/>
      <c r="AK150" s="15"/>
      <c r="AL150" s="15"/>
      <c r="AM150" s="15"/>
      <c r="AN150" s="15"/>
      <c r="AO150" s="15"/>
      <c r="AP150" s="15"/>
      <c r="AQ150" s="15"/>
      <c r="AR150" s="15"/>
      <c r="AS150" s="15"/>
      <c r="AT150" s="15"/>
      <c r="AU150" s="15"/>
      <c r="AV150" s="15"/>
      <c r="AW150" s="15"/>
    </row>
    <row r="151" spans="1:49" ht="15.75" thickTop="1">
      <c r="A151" s="20"/>
      <c r="B151" s="20"/>
      <c r="C151" s="20"/>
      <c r="D151" s="20"/>
      <c r="E151" s="20"/>
      <c r="F151" s="20"/>
      <c r="G151" s="20"/>
      <c r="H151" s="20"/>
      <c r="I151" s="20"/>
      <c r="J151" s="20"/>
      <c r="K151" s="20"/>
      <c r="L151" s="20"/>
      <c r="M151" s="25"/>
      <c r="N151" s="25"/>
      <c r="O151" s="25"/>
      <c r="P151" s="25"/>
    </row>
    <row r="152" spans="1:49">
      <c r="A152" s="20"/>
      <c r="B152" s="20"/>
      <c r="C152" s="20"/>
      <c r="D152" s="20"/>
      <c r="E152" s="20"/>
      <c r="F152" s="20"/>
      <c r="G152" s="20"/>
      <c r="H152" s="20"/>
      <c r="I152" s="20"/>
      <c r="J152" s="20"/>
      <c r="K152" s="20"/>
      <c r="L152" s="20"/>
      <c r="M152" s="25"/>
      <c r="N152" s="25"/>
      <c r="O152" s="25"/>
      <c r="P152" s="25"/>
    </row>
    <row r="153" spans="1:49">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95"/>
      <c r="AM153" s="95"/>
      <c r="AN153" s="95"/>
      <c r="AO153" s="95"/>
      <c r="AP153" s="95"/>
      <c r="AQ153" s="95"/>
      <c r="AR153" s="95"/>
      <c r="AS153" s="95"/>
      <c r="AT153" s="15"/>
      <c r="AU153" s="15"/>
      <c r="AV153" s="15"/>
      <c r="AW153" s="15"/>
    </row>
    <row r="154" spans="1:49">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95"/>
      <c r="AM154" s="95"/>
      <c r="AN154" s="95"/>
      <c r="AO154" s="95"/>
      <c r="AP154" s="95"/>
      <c r="AQ154" s="95"/>
      <c r="AR154" s="95"/>
      <c r="AS154" s="95"/>
      <c r="AT154" s="15"/>
      <c r="AU154" s="15"/>
      <c r="AV154" s="15"/>
      <c r="AW154" s="15"/>
    </row>
    <row r="155" spans="1:49">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95"/>
      <c r="AM155" s="95"/>
      <c r="AN155" s="95"/>
      <c r="AO155" s="95"/>
      <c r="AP155" s="95"/>
      <c r="AQ155" s="95"/>
      <c r="AR155" s="95"/>
      <c r="AS155" s="95"/>
      <c r="AT155" s="15"/>
      <c r="AU155" s="15"/>
      <c r="AV155" s="15"/>
      <c r="AW155" s="15"/>
    </row>
    <row r="156" spans="1:49">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1"/>
      <c r="AM156" s="21"/>
      <c r="AN156" s="21"/>
      <c r="AO156" s="21"/>
      <c r="AP156" s="21"/>
      <c r="AQ156" s="21"/>
      <c r="AR156" s="21"/>
      <c r="AS156" s="21"/>
      <c r="AT156" s="15"/>
      <c r="AU156" s="15"/>
      <c r="AV156" s="15"/>
      <c r="AW156" s="15"/>
    </row>
    <row r="157" spans="1:49">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1"/>
      <c r="AM157" s="21"/>
      <c r="AN157" s="21"/>
      <c r="AO157" s="21"/>
      <c r="AP157" s="21"/>
      <c r="AQ157" s="21"/>
      <c r="AR157" s="21"/>
      <c r="AS157" s="21"/>
      <c r="AT157" s="15"/>
      <c r="AU157" s="15"/>
      <c r="AV157" s="15"/>
      <c r="AW157" s="15"/>
    </row>
    <row r="158" spans="1:49">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1"/>
      <c r="AM158" s="21"/>
      <c r="AN158" s="21"/>
      <c r="AO158" s="21"/>
      <c r="AP158" s="21"/>
      <c r="AQ158" s="21"/>
      <c r="AR158" s="21"/>
      <c r="AS158" s="21"/>
      <c r="AT158" s="15"/>
      <c r="AU158" s="15"/>
      <c r="AV158" s="15"/>
      <c r="AW158" s="15"/>
    </row>
    <row r="159" spans="1:49">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1"/>
      <c r="AM159" s="21"/>
      <c r="AN159" s="21"/>
      <c r="AO159" s="21"/>
      <c r="AP159" s="21"/>
      <c r="AQ159" s="21"/>
      <c r="AR159" s="21"/>
      <c r="AS159" s="21"/>
      <c r="AT159" s="15"/>
      <c r="AU159" s="15"/>
      <c r="AV159" s="15"/>
      <c r="AW159" s="15"/>
    </row>
    <row r="160" spans="1:49">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1"/>
      <c r="AM160" s="21"/>
      <c r="AN160" s="21"/>
      <c r="AO160" s="21"/>
      <c r="AP160" s="21"/>
      <c r="AQ160" s="21"/>
      <c r="AR160" s="21"/>
      <c r="AS160" s="21"/>
      <c r="AT160" s="15"/>
      <c r="AU160" s="15"/>
      <c r="AV160" s="15"/>
      <c r="AW160" s="15"/>
    </row>
    <row r="161" spans="1:49">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1"/>
      <c r="AM161" s="21"/>
      <c r="AN161" s="21"/>
      <c r="AO161" s="21"/>
      <c r="AP161" s="21"/>
      <c r="AQ161" s="21"/>
      <c r="AR161" s="21"/>
      <c r="AS161" s="21"/>
      <c r="AT161" s="15"/>
      <c r="AU161" s="15"/>
      <c r="AV161" s="15"/>
      <c r="AW161" s="15"/>
    </row>
    <row r="162" spans="1:49">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1"/>
      <c r="AM162" s="21"/>
      <c r="AN162" s="21"/>
      <c r="AO162" s="21"/>
      <c r="AP162" s="21"/>
      <c r="AQ162" s="21"/>
      <c r="AR162" s="21"/>
      <c r="AS162" s="21"/>
      <c r="AT162" s="15"/>
      <c r="AU162" s="15"/>
      <c r="AV162" s="15"/>
      <c r="AW162" s="15"/>
    </row>
    <row r="163" spans="1:49">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1"/>
      <c r="AM163" s="21"/>
      <c r="AN163" s="21"/>
      <c r="AO163" s="21"/>
      <c r="AP163" s="21"/>
      <c r="AQ163" s="21"/>
      <c r="AR163" s="21"/>
      <c r="AS163" s="21"/>
      <c r="AT163" s="15"/>
      <c r="AU163" s="15"/>
      <c r="AV163" s="15"/>
      <c r="AW163" s="15"/>
    </row>
    <row r="164" spans="1:49">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1"/>
      <c r="AM164" s="21"/>
      <c r="AN164" s="21"/>
      <c r="AO164" s="21"/>
      <c r="AP164" s="21"/>
      <c r="AQ164" s="21"/>
      <c r="AR164" s="21"/>
      <c r="AS164" s="21"/>
      <c r="AT164" s="15"/>
      <c r="AU164" s="15"/>
      <c r="AV164" s="15"/>
      <c r="AW164" s="15"/>
    </row>
    <row r="165" spans="1:49">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1"/>
      <c r="AM165" s="21"/>
      <c r="AN165" s="21"/>
      <c r="AO165" s="21"/>
      <c r="AP165" s="21"/>
      <c r="AQ165" s="21"/>
      <c r="AR165" s="21"/>
      <c r="AS165" s="21"/>
      <c r="AT165" s="15"/>
      <c r="AU165" s="15"/>
      <c r="AV165" s="15"/>
      <c r="AW165" s="15"/>
    </row>
    <row r="166" spans="1:49">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1"/>
      <c r="AM166" s="21"/>
      <c r="AN166" s="21"/>
      <c r="AO166" s="21"/>
      <c r="AP166" s="21"/>
      <c r="AQ166" s="21"/>
      <c r="AR166" s="21"/>
      <c r="AS166" s="21"/>
      <c r="AT166" s="15"/>
      <c r="AU166" s="15"/>
      <c r="AV166" s="15"/>
      <c r="AW166" s="15"/>
    </row>
    <row r="167" spans="1:49">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1"/>
      <c r="AM167" s="21"/>
      <c r="AN167" s="21"/>
      <c r="AO167" s="21"/>
      <c r="AP167" s="21"/>
      <c r="AQ167" s="21"/>
      <c r="AR167" s="21"/>
      <c r="AS167" s="21"/>
      <c r="AT167" s="15"/>
      <c r="AU167" s="15"/>
      <c r="AV167" s="15"/>
      <c r="AW167" s="15"/>
    </row>
    <row r="168" spans="1:49">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1"/>
      <c r="AM168" s="21"/>
      <c r="AN168" s="21"/>
      <c r="AO168" s="21"/>
      <c r="AP168" s="21"/>
      <c r="AQ168" s="21"/>
      <c r="AR168" s="21"/>
      <c r="AS168" s="21"/>
      <c r="AT168" s="15"/>
      <c r="AU168" s="15"/>
      <c r="AV168" s="15"/>
      <c r="AW168" s="15"/>
    </row>
    <row r="169" spans="1:4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row>
    <row r="170" spans="1:49">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row>
    <row r="171" spans="1:49">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row>
    <row r="172" spans="1:49">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row>
    <row r="173" spans="1:49">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row>
    <row r="174" spans="1:49">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row>
    <row r="175" spans="1:49">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row>
    <row r="176" spans="1:49">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row>
    <row r="177" spans="1:49">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row>
  </sheetData>
  <sheetProtection formatCells="0" formatColumns="0" formatRows="0" insertColumns="0" insertHyperlinks="0" deleteColumns="0" deleteRows="0" sort="0" autoFilter="0" pivotTables="0"/>
  <mergeCells count="893">
    <mergeCell ref="B150:D150"/>
    <mergeCell ref="F150:H150"/>
    <mergeCell ref="J150:L150"/>
    <mergeCell ref="B146:D146"/>
    <mergeCell ref="F146:H146"/>
    <mergeCell ref="J146:L146"/>
    <mergeCell ref="B147:D147"/>
    <mergeCell ref="F147:H147"/>
    <mergeCell ref="J147:L147"/>
    <mergeCell ref="A148:D148"/>
    <mergeCell ref="E148:H148"/>
    <mergeCell ref="J148:L148"/>
    <mergeCell ref="B144:D144"/>
    <mergeCell ref="F144:H144"/>
    <mergeCell ref="J144:L144"/>
    <mergeCell ref="A145:D145"/>
    <mergeCell ref="E145:H145"/>
    <mergeCell ref="J145:L145"/>
    <mergeCell ref="B149:D149"/>
    <mergeCell ref="F149:H149"/>
    <mergeCell ref="J149:L149"/>
    <mergeCell ref="B137:D137"/>
    <mergeCell ref="A139:D141"/>
    <mergeCell ref="E139:H141"/>
    <mergeCell ref="I139:L141"/>
    <mergeCell ref="A142:D142"/>
    <mergeCell ref="E142:H142"/>
    <mergeCell ref="J142:L142"/>
    <mergeCell ref="B143:D143"/>
    <mergeCell ref="F143:H143"/>
    <mergeCell ref="J143:L143"/>
    <mergeCell ref="AQ81:AQ84"/>
    <mergeCell ref="AK82:AM82"/>
    <mergeCell ref="AK83:AM83"/>
    <mergeCell ref="AK84:AM84"/>
    <mergeCell ref="AG85:AG88"/>
    <mergeCell ref="AH85:AH88"/>
    <mergeCell ref="AI85:AI88"/>
    <mergeCell ref="D135:E135"/>
    <mergeCell ref="D136:E136"/>
    <mergeCell ref="O85:O88"/>
    <mergeCell ref="P85:P88"/>
    <mergeCell ref="Q85:Q88"/>
    <mergeCell ref="R85:R88"/>
    <mergeCell ref="S85:S88"/>
    <mergeCell ref="T85:T88"/>
    <mergeCell ref="U85:U88"/>
    <mergeCell ref="V85:V88"/>
    <mergeCell ref="AQ85:AQ88"/>
    <mergeCell ref="AK86:AM86"/>
    <mergeCell ref="AK87:AM87"/>
    <mergeCell ref="AK88:AM88"/>
    <mergeCell ref="AJ85:AJ88"/>
    <mergeCell ref="AK85:AM85"/>
    <mergeCell ref="Z85:Z88"/>
    <mergeCell ref="AA85:AA88"/>
    <mergeCell ref="AB85:AB88"/>
    <mergeCell ref="AC85:AC88"/>
    <mergeCell ref="AD85:AD88"/>
    <mergeCell ref="AE85:AE88"/>
    <mergeCell ref="AF85:AF88"/>
    <mergeCell ref="AK78:AM78"/>
    <mergeCell ref="AK79:AM79"/>
    <mergeCell ref="AK80:AM80"/>
    <mergeCell ref="AE77:AE80"/>
    <mergeCell ref="AF77:AF80"/>
    <mergeCell ref="AA81:AA84"/>
    <mergeCell ref="AB81:AB84"/>
    <mergeCell ref="AC81:AC84"/>
    <mergeCell ref="AD81:AD84"/>
    <mergeCell ref="AE81:AE84"/>
    <mergeCell ref="AB77:AB80"/>
    <mergeCell ref="AC77:AC80"/>
    <mergeCell ref="AD77:AD80"/>
    <mergeCell ref="AF81:AF84"/>
    <mergeCell ref="AG81:AG84"/>
    <mergeCell ref="AH81:AH84"/>
    <mergeCell ref="AI81:AI84"/>
    <mergeCell ref="AJ81:AJ84"/>
    <mergeCell ref="AK81:AM81"/>
    <mergeCell ref="B81:B84"/>
    <mergeCell ref="C81:D84"/>
    <mergeCell ref="E81:E84"/>
    <mergeCell ref="F81:F84"/>
    <mergeCell ref="G81:G84"/>
    <mergeCell ref="H81:H84"/>
    <mergeCell ref="I81:I84"/>
    <mergeCell ref="J81:J84"/>
    <mergeCell ref="K81:K84"/>
    <mergeCell ref="V77:V80"/>
    <mergeCell ref="W77:W80"/>
    <mergeCell ref="X77:X80"/>
    <mergeCell ref="Y77:Y80"/>
    <mergeCell ref="N73:N76"/>
    <mergeCell ref="O81:O84"/>
    <mergeCell ref="P81:P84"/>
    <mergeCell ref="Q81:Q84"/>
    <mergeCell ref="R81:R84"/>
    <mergeCell ref="S81:S84"/>
    <mergeCell ref="T81:T84"/>
    <mergeCell ref="U77:U80"/>
    <mergeCell ref="W85:W88"/>
    <mergeCell ref="X85:X88"/>
    <mergeCell ref="Y85:Y88"/>
    <mergeCell ref="Q109:Q112"/>
    <mergeCell ref="R109:R112"/>
    <mergeCell ref="S109:S112"/>
    <mergeCell ref="T109:T112"/>
    <mergeCell ref="U109:U112"/>
    <mergeCell ref="AQ113:AQ116"/>
    <mergeCell ref="AI89:AI92"/>
    <mergeCell ref="AJ89:AJ92"/>
    <mergeCell ref="AK89:AM89"/>
    <mergeCell ref="AQ89:AQ92"/>
    <mergeCell ref="AK90:AM90"/>
    <mergeCell ref="AK91:AM91"/>
    <mergeCell ref="AK92:AM92"/>
    <mergeCell ref="AH93:AH96"/>
    <mergeCell ref="AI93:AI96"/>
    <mergeCell ref="AJ93:AJ96"/>
    <mergeCell ref="AK93:AM93"/>
    <mergeCell ref="AQ93:AQ96"/>
    <mergeCell ref="AK94:AM94"/>
    <mergeCell ref="AF109:AF112"/>
    <mergeCell ref="AG109:AG112"/>
    <mergeCell ref="AH101:AH104"/>
    <mergeCell ref="AI101:AI104"/>
    <mergeCell ref="AI109:AI112"/>
    <mergeCell ref="AD105:AD108"/>
    <mergeCell ref="AQ69:AQ72"/>
    <mergeCell ref="AQ101:AQ104"/>
    <mergeCell ref="AQ105:AQ108"/>
    <mergeCell ref="AQ109:AQ112"/>
    <mergeCell ref="AH105:AH108"/>
    <mergeCell ref="AH109:AH112"/>
    <mergeCell ref="AH77:AH80"/>
    <mergeCell ref="AI77:AI80"/>
    <mergeCell ref="AK73:AM73"/>
    <mergeCell ref="AQ73:AQ76"/>
    <mergeCell ref="AK74:AM74"/>
    <mergeCell ref="AK75:AM75"/>
    <mergeCell ref="AK76:AM76"/>
    <mergeCell ref="AK97:AM97"/>
    <mergeCell ref="AQ97:AQ100"/>
    <mergeCell ref="AK98:AM98"/>
    <mergeCell ref="AK99:AM99"/>
    <mergeCell ref="AJ77:AJ80"/>
    <mergeCell ref="AK77:AM77"/>
    <mergeCell ref="AQ77:AQ80"/>
    <mergeCell ref="AC101:AC104"/>
    <mergeCell ref="AD101:AD104"/>
    <mergeCell ref="AE101:AE104"/>
    <mergeCell ref="AC109:AC112"/>
    <mergeCell ref="AD109:AD112"/>
    <mergeCell ref="AE109:AE112"/>
    <mergeCell ref="AF73:AF76"/>
    <mergeCell ref="AG73:AG76"/>
    <mergeCell ref="AG105:AG108"/>
    <mergeCell ref="AC97:AC100"/>
    <mergeCell ref="AD97:AD100"/>
    <mergeCell ref="AG77:AG80"/>
    <mergeCell ref="AE89:AE92"/>
    <mergeCell ref="AF89:AF92"/>
    <mergeCell ref="AG89:AG92"/>
    <mergeCell ref="AD93:AD96"/>
    <mergeCell ref="AE93:AE96"/>
    <mergeCell ref="AF93:AF96"/>
    <mergeCell ref="AG93:AG96"/>
    <mergeCell ref="AD89:AD92"/>
    <mergeCell ref="AF101:AF104"/>
    <mergeCell ref="AG101:AG104"/>
    <mergeCell ref="AF105:AF108"/>
    <mergeCell ref="K101:K104"/>
    <mergeCell ref="J105:J108"/>
    <mergeCell ref="K105:K108"/>
    <mergeCell ref="K109:K112"/>
    <mergeCell ref="J113:J116"/>
    <mergeCell ref="K113:K116"/>
    <mergeCell ref="L69:L72"/>
    <mergeCell ref="M69:M72"/>
    <mergeCell ref="L101:L104"/>
    <mergeCell ref="M101:M104"/>
    <mergeCell ref="L81:L84"/>
    <mergeCell ref="M81:M84"/>
    <mergeCell ref="L85:L88"/>
    <mergeCell ref="M85:M88"/>
    <mergeCell ref="K69:K72"/>
    <mergeCell ref="K73:K76"/>
    <mergeCell ref="L73:L76"/>
    <mergeCell ref="M73:M76"/>
    <mergeCell ref="L105:L108"/>
    <mergeCell ref="M105:M108"/>
    <mergeCell ref="J77:J80"/>
    <mergeCell ref="K77:K80"/>
    <mergeCell ref="L77:L80"/>
    <mergeCell ref="M77:M80"/>
    <mergeCell ref="AH66:AI67"/>
    <mergeCell ref="AJ66:AJ68"/>
    <mergeCell ref="AJ101:AJ104"/>
    <mergeCell ref="AJ109:AJ112"/>
    <mergeCell ref="AK65:AQ66"/>
    <mergeCell ref="AK67:AM68"/>
    <mergeCell ref="AN67:AN68"/>
    <mergeCell ref="AO67:AO68"/>
    <mergeCell ref="AK69:AM69"/>
    <mergeCell ref="AK70:AM70"/>
    <mergeCell ref="AK71:AM71"/>
    <mergeCell ref="AK72:AM72"/>
    <mergeCell ref="AK101:AM101"/>
    <mergeCell ref="AK102:AM102"/>
    <mergeCell ref="AK103:AM103"/>
    <mergeCell ref="AK104:AM104"/>
    <mergeCell ref="AK105:AM105"/>
    <mergeCell ref="AK106:AM106"/>
    <mergeCell ref="AK107:AM107"/>
    <mergeCell ref="AK108:AM108"/>
    <mergeCell ref="AK109:AM109"/>
    <mergeCell ref="AK110:AM110"/>
    <mergeCell ref="AK111:AM111"/>
    <mergeCell ref="AH89:AH92"/>
    <mergeCell ref="B65:B68"/>
    <mergeCell ref="B69:B72"/>
    <mergeCell ref="B101:B104"/>
    <mergeCell ref="B105:B108"/>
    <mergeCell ref="B109:B112"/>
    <mergeCell ref="B113:B116"/>
    <mergeCell ref="C65:D68"/>
    <mergeCell ref="C69:D72"/>
    <mergeCell ref="C101:D104"/>
    <mergeCell ref="C105:D108"/>
    <mergeCell ref="C109:D112"/>
    <mergeCell ref="C113:D116"/>
    <mergeCell ref="B89:B92"/>
    <mergeCell ref="C89:D92"/>
    <mergeCell ref="B93:B96"/>
    <mergeCell ref="C93:D96"/>
    <mergeCell ref="B97:B100"/>
    <mergeCell ref="C97:D100"/>
    <mergeCell ref="B73:B76"/>
    <mergeCell ref="C73:D76"/>
    <mergeCell ref="B77:B80"/>
    <mergeCell ref="C77:D80"/>
    <mergeCell ref="B85:B88"/>
    <mergeCell ref="C85:D88"/>
    <mergeCell ref="E54:E57"/>
    <mergeCell ref="E26:E49"/>
    <mergeCell ref="E50:E53"/>
    <mergeCell ref="A22:M22"/>
    <mergeCell ref="N22:AN22"/>
    <mergeCell ref="AO22:AS23"/>
    <mergeCell ref="AO24:AO25"/>
    <mergeCell ref="AP24:AP25"/>
    <mergeCell ref="AR24:AR25"/>
    <mergeCell ref="AS24:AS25"/>
    <mergeCell ref="A26:A49"/>
    <mergeCell ref="B26:B49"/>
    <mergeCell ref="C26:C49"/>
    <mergeCell ref="AD23:AE24"/>
    <mergeCell ref="AF23:AG24"/>
    <mergeCell ref="AH23:AI24"/>
    <mergeCell ref="AJ23:AK24"/>
    <mergeCell ref="AL23:AM24"/>
    <mergeCell ref="AN23:AN25"/>
    <mergeCell ref="R23:S24"/>
    <mergeCell ref="T23:U24"/>
    <mergeCell ref="V23:W24"/>
    <mergeCell ref="X23:Y24"/>
    <mergeCell ref="Z23:AA24"/>
    <mergeCell ref="D24:D25"/>
    <mergeCell ref="A23:E23"/>
    <mergeCell ref="F23:M23"/>
    <mergeCell ref="N26:N29"/>
    <mergeCell ref="O26:O29"/>
    <mergeCell ref="P26:P29"/>
    <mergeCell ref="Q26:Q29"/>
    <mergeCell ref="J26:J29"/>
    <mergeCell ref="K26:K29"/>
    <mergeCell ref="L26:L29"/>
    <mergeCell ref="M26:M29"/>
    <mergeCell ref="D26:D49"/>
    <mergeCell ref="J46:J49"/>
    <mergeCell ref="Q30:Q33"/>
    <mergeCell ref="J38:J41"/>
    <mergeCell ref="K38:K41"/>
    <mergeCell ref="L38:L41"/>
    <mergeCell ref="M38:M41"/>
    <mergeCell ref="N38:N41"/>
    <mergeCell ref="J34:J37"/>
    <mergeCell ref="K34:K37"/>
    <mergeCell ref="L34:L37"/>
    <mergeCell ref="M34:M37"/>
    <mergeCell ref="N34:N37"/>
    <mergeCell ref="N23:O24"/>
    <mergeCell ref="P23:Q24"/>
    <mergeCell ref="W26:W29"/>
    <mergeCell ref="T26:T29"/>
    <mergeCell ref="U26:U29"/>
    <mergeCell ref="V26:V29"/>
    <mergeCell ref="R26:R29"/>
    <mergeCell ref="S26:S29"/>
    <mergeCell ref="X26:X29"/>
    <mergeCell ref="AF30:AF33"/>
    <mergeCell ref="AS30:AS33"/>
    <mergeCell ref="AG30:AG33"/>
    <mergeCell ref="T34:T37"/>
    <mergeCell ref="T38:T41"/>
    <mergeCell ref="U34:U37"/>
    <mergeCell ref="P38:P41"/>
    <mergeCell ref="Q38:Q41"/>
    <mergeCell ref="AB23:AC24"/>
    <mergeCell ref="Y26:Y29"/>
    <mergeCell ref="V34:V37"/>
    <mergeCell ref="W34:W37"/>
    <mergeCell ref="X34:X37"/>
    <mergeCell ref="Y34:Y37"/>
    <mergeCell ref="X38:X41"/>
    <mergeCell ref="Y38:Y41"/>
    <mergeCell ref="P30:P33"/>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AL26:AL29"/>
    <mergeCell ref="AM26:AM29"/>
    <mergeCell ref="AN26:AN29"/>
    <mergeCell ref="O46:O49"/>
    <mergeCell ref="P46:P49"/>
    <mergeCell ref="Q46:Q49"/>
    <mergeCell ref="S46:S49"/>
    <mergeCell ref="O38:O41"/>
    <mergeCell ref="R38:R41"/>
    <mergeCell ref="S38:S41"/>
    <mergeCell ref="R46:R49"/>
    <mergeCell ref="O34:O37"/>
    <mergeCell ref="P34:P37"/>
    <mergeCell ref="Q34:Q37"/>
    <mergeCell ref="R34:R37"/>
    <mergeCell ref="S34:S37"/>
    <mergeCell ref="O42:O45"/>
    <mergeCell ref="P42:P45"/>
    <mergeCell ref="Q42:Q45"/>
    <mergeCell ref="R42:R45"/>
    <mergeCell ref="S42:S45"/>
    <mergeCell ref="A50:A53"/>
    <mergeCell ref="B50:B53"/>
    <mergeCell ref="C50:C53"/>
    <mergeCell ref="AS50:AS53"/>
    <mergeCell ref="AI50:AI53"/>
    <mergeCell ref="AJ50:AJ53"/>
    <mergeCell ref="AK50:AK53"/>
    <mergeCell ref="AL50:AL53"/>
    <mergeCell ref="AM50:AM53"/>
    <mergeCell ref="AN50:AN53"/>
    <mergeCell ref="AC50:AC53"/>
    <mergeCell ref="AD50:AD53"/>
    <mergeCell ref="AE50:AE53"/>
    <mergeCell ref="AF50:AF53"/>
    <mergeCell ref="AG50:AG53"/>
    <mergeCell ref="AH50:AH53"/>
    <mergeCell ref="W50:W53"/>
    <mergeCell ref="X50:X53"/>
    <mergeCell ref="AB50:AB53"/>
    <mergeCell ref="D50:D53"/>
    <mergeCell ref="J50:J53"/>
    <mergeCell ref="M50:M53"/>
    <mergeCell ref="V50:V53"/>
    <mergeCell ref="K50:K53"/>
    <mergeCell ref="A54:A57"/>
    <mergeCell ref="B54:B57"/>
    <mergeCell ref="C54:C57"/>
    <mergeCell ref="J54:J57"/>
    <mergeCell ref="K54:K57"/>
    <mergeCell ref="AS54:AS57"/>
    <mergeCell ref="AJ54:AJ57"/>
    <mergeCell ref="AK54:AK57"/>
    <mergeCell ref="AL54:AL57"/>
    <mergeCell ref="AM54:AM57"/>
    <mergeCell ref="AN54:AN57"/>
    <mergeCell ref="AD54:AD57"/>
    <mergeCell ref="AE54:AE57"/>
    <mergeCell ref="AF54:AF57"/>
    <mergeCell ref="AG54:AG57"/>
    <mergeCell ref="AH54:AH57"/>
    <mergeCell ref="AI54:AI57"/>
    <mergeCell ref="X54:X57"/>
    <mergeCell ref="Y54:Y57"/>
    <mergeCell ref="Z54:Z57"/>
    <mergeCell ref="AA54:AA57"/>
    <mergeCell ref="AB54:AB57"/>
    <mergeCell ref="AC54:AC57"/>
    <mergeCell ref="R54:R57"/>
    <mergeCell ref="AS46:AS49"/>
    <mergeCell ref="AG46:AG49"/>
    <mergeCell ref="AH46:AH49"/>
    <mergeCell ref="AI46:AI49"/>
    <mergeCell ref="AJ46:AJ49"/>
    <mergeCell ref="AK46:AK49"/>
    <mergeCell ref="AL46:AL49"/>
    <mergeCell ref="AA46:AA49"/>
    <mergeCell ref="AB46:AB49"/>
    <mergeCell ref="AC46:AC49"/>
    <mergeCell ref="AD46:AD49"/>
    <mergeCell ref="AE46:AE49"/>
    <mergeCell ref="AF46:AF49"/>
    <mergeCell ref="AM46:AM49"/>
    <mergeCell ref="AN46:AN49"/>
    <mergeCell ref="U46:U49"/>
    <mergeCell ref="U38:U41"/>
    <mergeCell ref="V38:V41"/>
    <mergeCell ref="W38:W41"/>
    <mergeCell ref="AA30:AA33"/>
    <mergeCell ref="AB30:AB33"/>
    <mergeCell ref="AC30:AC33"/>
    <mergeCell ref="AD30:AD33"/>
    <mergeCell ref="AE30:AE33"/>
    <mergeCell ref="Z30:Z33"/>
    <mergeCell ref="AA34:AA37"/>
    <mergeCell ref="Z34:Z37"/>
    <mergeCell ref="AA38:AA41"/>
    <mergeCell ref="AB38:AB41"/>
    <mergeCell ref="AC38:AC41"/>
    <mergeCell ref="AD38:AD41"/>
    <mergeCell ref="AE38:AE41"/>
    <mergeCell ref="U42:U45"/>
    <mergeCell ref="V42:V45"/>
    <mergeCell ref="W42:W45"/>
    <mergeCell ref="X42:X45"/>
    <mergeCell ref="Y42:Y45"/>
    <mergeCell ref="J30:J33"/>
    <mergeCell ref="K30:K33"/>
    <mergeCell ref="L30:L33"/>
    <mergeCell ref="M30:M33"/>
    <mergeCell ref="N30:N33"/>
    <mergeCell ref="T30:T33"/>
    <mergeCell ref="W30:W33"/>
    <mergeCell ref="X30:X33"/>
    <mergeCell ref="Y30:Y33"/>
    <mergeCell ref="U30:U33"/>
    <mergeCell ref="V30:V33"/>
    <mergeCell ref="R30:R33"/>
    <mergeCell ref="S30:S33"/>
    <mergeCell ref="O30:O33"/>
    <mergeCell ref="AN38:AN41"/>
    <mergeCell ref="AS38:AS41"/>
    <mergeCell ref="AG38:AG41"/>
    <mergeCell ref="AH38:AH41"/>
    <mergeCell ref="AI38:AI41"/>
    <mergeCell ref="AJ38:AJ41"/>
    <mergeCell ref="AK38:AK41"/>
    <mergeCell ref="AL38:AL41"/>
    <mergeCell ref="AH30:AH33"/>
    <mergeCell ref="AI30:AI33"/>
    <mergeCell ref="AJ30:AJ33"/>
    <mergeCell ref="AM34:AM37"/>
    <mergeCell ref="AN34:AN37"/>
    <mergeCell ref="AS34:AS37"/>
    <mergeCell ref="AG34:AG37"/>
    <mergeCell ref="AH34:AH37"/>
    <mergeCell ref="AI34:AI37"/>
    <mergeCell ref="AJ34:AJ37"/>
    <mergeCell ref="AK34:AK37"/>
    <mergeCell ref="AL34:AL37"/>
    <mergeCell ref="AK30:AK33"/>
    <mergeCell ref="AL30:AL33"/>
    <mergeCell ref="AM30:AM33"/>
    <mergeCell ref="AN30:AN33"/>
    <mergeCell ref="AF38:AF41"/>
    <mergeCell ref="Z38:Z41"/>
    <mergeCell ref="AB34:AB37"/>
    <mergeCell ref="AC34:AC37"/>
    <mergeCell ref="AD34:AD37"/>
    <mergeCell ref="AE34:AE37"/>
    <mergeCell ref="AF34:AF37"/>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Z42:Z45"/>
    <mergeCell ref="AM42:AM45"/>
    <mergeCell ref="AN42:AN45"/>
    <mergeCell ref="AM38:AM41"/>
    <mergeCell ref="T42:T45"/>
    <mergeCell ref="O50:O53"/>
    <mergeCell ref="P50:P53"/>
    <mergeCell ref="R77:R80"/>
    <mergeCell ref="J73:J76"/>
    <mergeCell ref="Y46:Y49"/>
    <mergeCell ref="Z46:Z49"/>
    <mergeCell ref="R50:R53"/>
    <mergeCell ref="S50:S53"/>
    <mergeCell ref="T50:T53"/>
    <mergeCell ref="U50:U53"/>
    <mergeCell ref="V46:V49"/>
    <mergeCell ref="W46:W49"/>
    <mergeCell ref="X46:X49"/>
    <mergeCell ref="T46:T49"/>
    <mergeCell ref="W73:W76"/>
    <mergeCell ref="X73:X76"/>
    <mergeCell ref="Y73:Y76"/>
    <mergeCell ref="N77:N80"/>
    <mergeCell ref="O77:O80"/>
    <mergeCell ref="P77:P80"/>
    <mergeCell ref="Q77:Q80"/>
    <mergeCell ref="S77:S80"/>
    <mergeCell ref="T77:T80"/>
    <mergeCell ref="K46:K49"/>
    <mergeCell ref="L46:L49"/>
    <mergeCell ref="M46:M49"/>
    <mergeCell ref="N46:N49"/>
    <mergeCell ref="N69:N72"/>
    <mergeCell ref="N81:N84"/>
    <mergeCell ref="N85:N88"/>
    <mergeCell ref="J69:J72"/>
    <mergeCell ref="I69:I72"/>
    <mergeCell ref="L54:L57"/>
    <mergeCell ref="M54:M57"/>
    <mergeCell ref="N54:N57"/>
    <mergeCell ref="I77:I80"/>
    <mergeCell ref="I85:I88"/>
    <mergeCell ref="J85:J88"/>
    <mergeCell ref="K85:K88"/>
    <mergeCell ref="W93:W96"/>
    <mergeCell ref="X93:X96"/>
    <mergeCell ref="Y93:Y96"/>
    <mergeCell ref="Z93:Z96"/>
    <mergeCell ref="AA93:AA96"/>
    <mergeCell ref="AB93:AB96"/>
    <mergeCell ref="AC93:AC96"/>
    <mergeCell ref="L42:L45"/>
    <mergeCell ref="M42:M45"/>
    <mergeCell ref="N42:N45"/>
    <mergeCell ref="L50:L53"/>
    <mergeCell ref="N50:N53"/>
    <mergeCell ref="Y50:Y53"/>
    <mergeCell ref="Z50:Z53"/>
    <mergeCell ref="AA50:AA53"/>
    <mergeCell ref="Q50:Q53"/>
    <mergeCell ref="U54:U57"/>
    <mergeCell ref="V54:V57"/>
    <mergeCell ref="W54:W57"/>
    <mergeCell ref="O54:O57"/>
    <mergeCell ref="P54:P57"/>
    <mergeCell ref="Q54:Q57"/>
    <mergeCell ref="S54:S57"/>
    <mergeCell ref="T54:T57"/>
    <mergeCell ref="V89:V92"/>
    <mergeCell ref="W89:W92"/>
    <mergeCell ref="X89:X92"/>
    <mergeCell ref="U89:U92"/>
    <mergeCell ref="V97:V100"/>
    <mergeCell ref="W97:W100"/>
    <mergeCell ref="X97:X100"/>
    <mergeCell ref="Y97:Y100"/>
    <mergeCell ref="I93:I96"/>
    <mergeCell ref="J93:J96"/>
    <mergeCell ref="K93:K96"/>
    <mergeCell ref="L93:L96"/>
    <mergeCell ref="I89:I92"/>
    <mergeCell ref="J89:J92"/>
    <mergeCell ref="K89:K92"/>
    <mergeCell ref="L89:L92"/>
    <mergeCell ref="M89:M92"/>
    <mergeCell ref="N89:N92"/>
    <mergeCell ref="Q89:Q92"/>
    <mergeCell ref="R89:R92"/>
    <mergeCell ref="S89:S92"/>
    <mergeCell ref="T89:T92"/>
    <mergeCell ref="U93:U96"/>
    <mergeCell ref="V93:V96"/>
    <mergeCell ref="O93:O96"/>
    <mergeCell ref="P93:P96"/>
    <mergeCell ref="Q93:Q96"/>
    <mergeCell ref="R93:R96"/>
    <mergeCell ref="S93:S96"/>
    <mergeCell ref="T93:T96"/>
    <mergeCell ref="N97:N100"/>
    <mergeCell ref="O97:O100"/>
    <mergeCell ref="P97:P100"/>
    <mergeCell ref="Q97:Q100"/>
    <mergeCell ref="R97:R100"/>
    <mergeCell ref="S97:S100"/>
    <mergeCell ref="T97:T100"/>
    <mergeCell ref="Z73:Z76"/>
    <mergeCell ref="AA73:AA76"/>
    <mergeCell ref="AB73:AB76"/>
    <mergeCell ref="AC73:AC76"/>
    <mergeCell ref="AD73:AD76"/>
    <mergeCell ref="AE73:AE76"/>
    <mergeCell ref="O73:O76"/>
    <mergeCell ref="P73:P76"/>
    <mergeCell ref="Q73:Q76"/>
    <mergeCell ref="R73:R76"/>
    <mergeCell ref="S73:S76"/>
    <mergeCell ref="T73:T76"/>
    <mergeCell ref="U73:U76"/>
    <mergeCell ref="V73:V76"/>
    <mergeCell ref="AK100:AM100"/>
    <mergeCell ref="Z77:Z80"/>
    <mergeCell ref="AA77:AA80"/>
    <mergeCell ref="H97:H100"/>
    <mergeCell ref="I97:I100"/>
    <mergeCell ref="J97:J100"/>
    <mergeCell ref="K97:K100"/>
    <mergeCell ref="L97:L100"/>
    <mergeCell ref="M97:M100"/>
    <mergeCell ref="U81:U84"/>
    <mergeCell ref="V81:V84"/>
    <mergeCell ref="W81:W84"/>
    <mergeCell ref="X81:X84"/>
    <mergeCell ref="Y81:Y84"/>
    <mergeCell ref="Z81:Z84"/>
    <mergeCell ref="AK95:AM95"/>
    <mergeCell ref="AK96:AM96"/>
    <mergeCell ref="AE97:AE100"/>
    <mergeCell ref="AF97:AF100"/>
    <mergeCell ref="M93:M96"/>
    <mergeCell ref="Z97:Z100"/>
    <mergeCell ref="AA97:AA100"/>
    <mergeCell ref="AB97:AB100"/>
    <mergeCell ref="N93:N96"/>
    <mergeCell ref="I101:I104"/>
    <mergeCell ref="H101:H104"/>
    <mergeCell ref="J65:AJ65"/>
    <mergeCell ref="J66:K67"/>
    <mergeCell ref="L66:M67"/>
    <mergeCell ref="N66:O67"/>
    <mergeCell ref="P66:Q67"/>
    <mergeCell ref="R66:S67"/>
    <mergeCell ref="T66:U67"/>
    <mergeCell ref="V66:W67"/>
    <mergeCell ref="X66:Y67"/>
    <mergeCell ref="Z66:AA67"/>
    <mergeCell ref="AB66:AC67"/>
    <mergeCell ref="AD66:AE67"/>
    <mergeCell ref="AF66:AG67"/>
    <mergeCell ref="AD69:AD72"/>
    <mergeCell ref="AE69:AE72"/>
    <mergeCell ref="AF69:AF72"/>
    <mergeCell ref="AG69:AG72"/>
    <mergeCell ref="X69:X72"/>
    <mergeCell ref="AH73:AH76"/>
    <mergeCell ref="AI73:AI76"/>
    <mergeCell ref="AJ73:AJ76"/>
    <mergeCell ref="H93:H96"/>
    <mergeCell ref="A19:AS19"/>
    <mergeCell ref="J24:J25"/>
    <mergeCell ref="K24:K25"/>
    <mergeCell ref="L24:L25"/>
    <mergeCell ref="M24:M25"/>
    <mergeCell ref="AP58:AR58"/>
    <mergeCell ref="A24:A25"/>
    <mergeCell ref="B24:B25"/>
    <mergeCell ref="C24:C25"/>
    <mergeCell ref="E24:E25"/>
    <mergeCell ref="AQ24:AQ25"/>
    <mergeCell ref="I50:I53"/>
    <mergeCell ref="I54:I57"/>
    <mergeCell ref="G24:G25"/>
    <mergeCell ref="H24:H25"/>
    <mergeCell ref="F26:F29"/>
    <mergeCell ref="G26:G29"/>
    <mergeCell ref="F30:F33"/>
    <mergeCell ref="G30:G33"/>
    <mergeCell ref="F34:F37"/>
    <mergeCell ref="G34:G37"/>
    <mergeCell ref="F38:F41"/>
    <mergeCell ref="G42:G45"/>
    <mergeCell ref="F46:F49"/>
    <mergeCell ref="N101:N104"/>
    <mergeCell ref="O101:O104"/>
    <mergeCell ref="O89:O92"/>
    <mergeCell ref="P89:P92"/>
    <mergeCell ref="AI105:AI108"/>
    <mergeCell ref="J101:J104"/>
    <mergeCell ref="P69:P72"/>
    <mergeCell ref="Q69:Q72"/>
    <mergeCell ref="P101:P104"/>
    <mergeCell ref="Q101:Q104"/>
    <mergeCell ref="R101:R104"/>
    <mergeCell ref="S101:S104"/>
    <mergeCell ref="U101:U104"/>
    <mergeCell ref="V101:V104"/>
    <mergeCell ref="Y69:Y72"/>
    <mergeCell ref="Z69:Z72"/>
    <mergeCell ref="AA69:AA72"/>
    <mergeCell ref="R69:R72"/>
    <mergeCell ref="S69:S72"/>
    <mergeCell ref="T69:T72"/>
    <mergeCell ref="U69:U72"/>
    <mergeCell ref="AH69:AH72"/>
    <mergeCell ref="AI69:AI72"/>
    <mergeCell ref="V69:V72"/>
    <mergeCell ref="O105:O108"/>
    <mergeCell ref="T101:T104"/>
    <mergeCell ref="AJ69:AJ72"/>
    <mergeCell ref="U105:U108"/>
    <mergeCell ref="W101:W104"/>
    <mergeCell ref="X101:X104"/>
    <mergeCell ref="Y101:Y104"/>
    <mergeCell ref="Z101:Z104"/>
    <mergeCell ref="AA101:AA104"/>
    <mergeCell ref="AB101:AB104"/>
    <mergeCell ref="AC69:AC72"/>
    <mergeCell ref="Y89:Y92"/>
    <mergeCell ref="Z89:Z92"/>
    <mergeCell ref="AA89:AA92"/>
    <mergeCell ref="AB89:AB92"/>
    <mergeCell ref="AC89:AC92"/>
    <mergeCell ref="O69:O72"/>
    <mergeCell ref="W69:W72"/>
    <mergeCell ref="AB69:AB72"/>
    <mergeCell ref="AG97:AG100"/>
    <mergeCell ref="AH97:AH100"/>
    <mergeCell ref="AI97:AI100"/>
    <mergeCell ref="AJ97:AJ100"/>
    <mergeCell ref="U97:U100"/>
    <mergeCell ref="A69:A104"/>
    <mergeCell ref="A105:A116"/>
    <mergeCell ref="I105:I108"/>
    <mergeCell ref="I113:I116"/>
    <mergeCell ref="I65:I68"/>
    <mergeCell ref="H65:H68"/>
    <mergeCell ref="G65:G68"/>
    <mergeCell ref="V109:V112"/>
    <mergeCell ref="J109:J112"/>
    <mergeCell ref="I109:I112"/>
    <mergeCell ref="L109:L112"/>
    <mergeCell ref="M109:M112"/>
    <mergeCell ref="N109:N112"/>
    <mergeCell ref="O109:O112"/>
    <mergeCell ref="P109:P112"/>
    <mergeCell ref="P105:P108"/>
    <mergeCell ref="Q105:Q108"/>
    <mergeCell ref="R105:R108"/>
    <mergeCell ref="S105:S108"/>
    <mergeCell ref="T105:T108"/>
    <mergeCell ref="E105:E108"/>
    <mergeCell ref="E109:E112"/>
    <mergeCell ref="H105:H108"/>
    <mergeCell ref="N105:N108"/>
    <mergeCell ref="AK112:AM112"/>
    <mergeCell ref="V105:V108"/>
    <mergeCell ref="W105:W108"/>
    <mergeCell ref="X105:X108"/>
    <mergeCell ref="Y105:Y108"/>
    <mergeCell ref="Z105:Z108"/>
    <mergeCell ref="AA105:AA108"/>
    <mergeCell ref="AC105:AC108"/>
    <mergeCell ref="AE105:AE108"/>
    <mergeCell ref="AJ105:AJ108"/>
    <mergeCell ref="AB105:AB108"/>
    <mergeCell ref="W109:W112"/>
    <mergeCell ref="X109:X112"/>
    <mergeCell ref="Y109:Y112"/>
    <mergeCell ref="Z109:Z112"/>
    <mergeCell ref="AA109:AA112"/>
    <mergeCell ref="AB109:AB112"/>
    <mergeCell ref="AK113:AM113"/>
    <mergeCell ref="AK114:AM114"/>
    <mergeCell ref="AK115:AM115"/>
    <mergeCell ref="P113:P116"/>
    <mergeCell ref="Q113:Q116"/>
    <mergeCell ref="X113:X116"/>
    <mergeCell ref="Y113:Y116"/>
    <mergeCell ref="Z113:Z116"/>
    <mergeCell ref="AA113:AA116"/>
    <mergeCell ref="AB113:AB116"/>
    <mergeCell ref="AC113:AC116"/>
    <mergeCell ref="AD113:AD116"/>
    <mergeCell ref="AE113:AE116"/>
    <mergeCell ref="AF113:AF116"/>
    <mergeCell ref="AG113:AG116"/>
    <mergeCell ref="AH113:AH116"/>
    <mergeCell ref="AI113:AI116"/>
    <mergeCell ref="AK116:AM116"/>
    <mergeCell ref="AJ113:AJ116"/>
    <mergeCell ref="R113:R116"/>
    <mergeCell ref="S113:S116"/>
    <mergeCell ref="T113:T116"/>
    <mergeCell ref="U113:U116"/>
    <mergeCell ref="V113:V116"/>
    <mergeCell ref="A121:P121"/>
    <mergeCell ref="R121:AI121"/>
    <mergeCell ref="B122:D122"/>
    <mergeCell ref="J122:O122"/>
    <mergeCell ref="P122:V122"/>
    <mergeCell ref="W122:AF122"/>
    <mergeCell ref="W113:W116"/>
    <mergeCell ref="L113:L116"/>
    <mergeCell ref="M113:M116"/>
    <mergeCell ref="N113:N116"/>
    <mergeCell ref="O113:O116"/>
    <mergeCell ref="H113:H116"/>
    <mergeCell ref="F113:F116"/>
    <mergeCell ref="A124:AK124"/>
    <mergeCell ref="D127:E127"/>
    <mergeCell ref="D128:E128"/>
    <mergeCell ref="D129:E129"/>
    <mergeCell ref="D130:E130"/>
    <mergeCell ref="D131:E131"/>
    <mergeCell ref="D132:E132"/>
    <mergeCell ref="D133:E133"/>
    <mergeCell ref="D134:E134"/>
    <mergeCell ref="B1:AQ2"/>
    <mergeCell ref="B3:AQ4"/>
    <mergeCell ref="A1:A4"/>
    <mergeCell ref="AQ67:AQ68"/>
    <mergeCell ref="I24:I25"/>
    <mergeCell ref="H26:H29"/>
    <mergeCell ref="I26:I29"/>
    <mergeCell ref="H30:H33"/>
    <mergeCell ref="I30:I33"/>
    <mergeCell ref="H34:H37"/>
    <mergeCell ref="I34:I37"/>
    <mergeCell ref="H38:H41"/>
    <mergeCell ref="I38:I41"/>
    <mergeCell ref="H42:H45"/>
    <mergeCell ref="I42:I45"/>
    <mergeCell ref="H46:H49"/>
    <mergeCell ref="I46:I49"/>
    <mergeCell ref="H50:H53"/>
    <mergeCell ref="AP67:AP68"/>
    <mergeCell ref="G38:G41"/>
    <mergeCell ref="F42:F45"/>
    <mergeCell ref="D54:D57"/>
    <mergeCell ref="J42:J45"/>
    <mergeCell ref="K42:K45"/>
    <mergeCell ref="E73:E76"/>
    <mergeCell ref="E77:E80"/>
    <mergeCell ref="F101:F104"/>
    <mergeCell ref="G105:G108"/>
    <mergeCell ref="G109:G112"/>
    <mergeCell ref="G113:G116"/>
    <mergeCell ref="E113:E116"/>
    <mergeCell ref="H109:H112"/>
    <mergeCell ref="F105:F108"/>
    <mergeCell ref="F109:F112"/>
    <mergeCell ref="G101:G104"/>
    <mergeCell ref="E89:E92"/>
    <mergeCell ref="F89:F92"/>
    <mergeCell ref="G89:G92"/>
    <mergeCell ref="H89:H92"/>
    <mergeCell ref="F97:F100"/>
    <mergeCell ref="G97:G100"/>
    <mergeCell ref="E101:E104"/>
    <mergeCell ref="E93:E96"/>
    <mergeCell ref="E97:E100"/>
    <mergeCell ref="E85:E88"/>
    <mergeCell ref="F85:F88"/>
    <mergeCell ref="G85:G88"/>
    <mergeCell ref="H85:H88"/>
    <mergeCell ref="G46:G49"/>
    <mergeCell ref="F50:F53"/>
    <mergeCell ref="G50:G53"/>
    <mergeCell ref="F54:F57"/>
    <mergeCell ref="F24:F25"/>
    <mergeCell ref="G54:G57"/>
    <mergeCell ref="F93:F96"/>
    <mergeCell ref="G93:G96"/>
    <mergeCell ref="F73:F76"/>
    <mergeCell ref="G73:G76"/>
    <mergeCell ref="F77:F80"/>
    <mergeCell ref="G77:G80"/>
    <mergeCell ref="F65:F68"/>
    <mergeCell ref="F69:F72"/>
    <mergeCell ref="G69:G72"/>
    <mergeCell ref="A61:AS61"/>
    <mergeCell ref="A65:A68"/>
    <mergeCell ref="H54:H57"/>
    <mergeCell ref="H69:H72"/>
    <mergeCell ref="H73:H76"/>
    <mergeCell ref="I73:I76"/>
    <mergeCell ref="H77:H80"/>
    <mergeCell ref="E65:E68"/>
    <mergeCell ref="E69:E72"/>
  </mergeCells>
  <phoneticPr fontId="25" type="noConversion"/>
  <conditionalFormatting sqref="P54:Q54">
    <cfRule type="colorScale" priority="134">
      <colorScale>
        <cfvo type="min"/>
        <cfvo type="max"/>
        <color rgb="FFFFDB75"/>
        <color theme="9" tint="0.39997558519241921"/>
      </colorScale>
    </cfRule>
  </conditionalFormatting>
  <conditionalFormatting sqref="R54:AM54">
    <cfRule type="colorScale" priority="132">
      <colorScale>
        <cfvo type="min"/>
        <cfvo type="max"/>
        <color rgb="FFFFDB75"/>
        <color theme="9" tint="0.39997558519241921"/>
      </colorScale>
    </cfRule>
  </conditionalFormatting>
  <conditionalFormatting sqref="P26:Q26">
    <cfRule type="colorScale" priority="40">
      <colorScale>
        <cfvo type="min"/>
        <cfvo type="max"/>
        <color rgb="FFFFDB75"/>
        <color theme="9" tint="0.39997558519241921"/>
      </colorScale>
    </cfRule>
  </conditionalFormatting>
  <conditionalFormatting sqref="P38:Q38 P42:Q42">
    <cfRule type="colorScale" priority="39">
      <colorScale>
        <cfvo type="min"/>
        <cfvo type="max"/>
        <color rgb="FFFFDB75"/>
        <color theme="9" tint="0.39997558519241921"/>
      </colorScale>
    </cfRule>
  </conditionalFormatting>
  <conditionalFormatting sqref="R26:AM26">
    <cfRule type="colorScale" priority="38">
      <colorScale>
        <cfvo type="min"/>
        <cfvo type="max"/>
        <color rgb="FFFFDB75"/>
        <color theme="9" tint="0.39997558519241921"/>
      </colorScale>
    </cfRule>
  </conditionalFormatting>
  <conditionalFormatting sqref="R38:AM38 R42:S42 AM42">
    <cfRule type="colorScale" priority="37">
      <colorScale>
        <cfvo type="min"/>
        <cfvo type="max"/>
        <color rgb="FFFFDB75"/>
        <color theme="9" tint="0.39997558519241921"/>
      </colorScale>
    </cfRule>
  </conditionalFormatting>
  <conditionalFormatting sqref="P34:Q34">
    <cfRule type="colorScale" priority="36">
      <colorScale>
        <cfvo type="min"/>
        <cfvo type="max"/>
        <color rgb="FFFFDB75"/>
        <color theme="9" tint="0.39997558519241921"/>
      </colorScale>
    </cfRule>
  </conditionalFormatting>
  <conditionalFormatting sqref="R34:AM34">
    <cfRule type="colorScale" priority="35">
      <colorScale>
        <cfvo type="min"/>
        <cfvo type="max"/>
        <color rgb="FFFFDB75"/>
        <color theme="9" tint="0.39997558519241921"/>
      </colorScale>
    </cfRule>
  </conditionalFormatting>
  <conditionalFormatting sqref="T42:AL42">
    <cfRule type="colorScale" priority="34">
      <colorScale>
        <cfvo type="min"/>
        <cfvo type="max"/>
        <color rgb="FFFFDB75"/>
        <color theme="9" tint="0.39997558519241921"/>
      </colorScale>
    </cfRule>
  </conditionalFormatting>
  <conditionalFormatting sqref="P30:Q30">
    <cfRule type="colorScale" priority="41">
      <colorScale>
        <cfvo type="min"/>
        <cfvo type="max"/>
        <color rgb="FFFFDB75"/>
        <color theme="9" tint="0.39997558519241921"/>
      </colorScale>
    </cfRule>
  </conditionalFormatting>
  <conditionalFormatting sqref="R30:AM30">
    <cfRule type="colorScale" priority="42">
      <colorScale>
        <cfvo type="min"/>
        <cfvo type="max"/>
        <color rgb="FFFFDB75"/>
        <color theme="9" tint="0.39997558519241921"/>
      </colorScale>
    </cfRule>
  </conditionalFormatting>
  <conditionalFormatting sqref="P46:S46 P50:AM50 AM46">
    <cfRule type="colorScale" priority="31">
      <colorScale>
        <cfvo type="min"/>
        <cfvo type="max"/>
        <color rgb="FFFFDB75"/>
        <color theme="9" tint="0.39997558519241921"/>
      </colorScale>
    </cfRule>
  </conditionalFormatting>
  <conditionalFormatting sqref="L81:M81">
    <cfRule type="colorScale" priority="25">
      <colorScale>
        <cfvo type="min"/>
        <cfvo type="max"/>
        <color rgb="FFFFDB75"/>
        <color theme="9" tint="0.39997558519241921"/>
      </colorScale>
    </cfRule>
  </conditionalFormatting>
  <conditionalFormatting sqref="N81:O81 AI81">
    <cfRule type="colorScale" priority="24">
      <colorScale>
        <cfvo type="min"/>
        <cfvo type="max"/>
        <color rgb="FFFFDB75"/>
        <color theme="9" tint="0.39997558519241921"/>
      </colorScale>
    </cfRule>
  </conditionalFormatting>
  <conditionalFormatting sqref="L77:M77">
    <cfRule type="colorScale" priority="23">
      <colorScale>
        <cfvo type="min"/>
        <cfvo type="max"/>
        <color rgb="FFFFDB75"/>
        <color theme="9" tint="0.39997558519241921"/>
      </colorScale>
    </cfRule>
  </conditionalFormatting>
  <conditionalFormatting sqref="N77:O77 AI77">
    <cfRule type="colorScale" priority="22">
      <colorScale>
        <cfvo type="min"/>
        <cfvo type="max"/>
        <color rgb="FFFFDB75"/>
        <color theme="9" tint="0.39997558519241921"/>
      </colorScale>
    </cfRule>
  </conditionalFormatting>
  <conditionalFormatting sqref="L97:M97">
    <cfRule type="colorScale" priority="21">
      <colorScale>
        <cfvo type="min"/>
        <cfvo type="max"/>
        <color rgb="FFFFDB75"/>
        <color theme="9" tint="0.39997558519241921"/>
      </colorScale>
    </cfRule>
  </conditionalFormatting>
  <conditionalFormatting sqref="N97:O97 AI97">
    <cfRule type="colorScale" priority="20">
      <colorScale>
        <cfvo type="min"/>
        <cfvo type="max"/>
        <color rgb="FFFFDB75"/>
        <color theme="9" tint="0.39997558519241921"/>
      </colorScale>
    </cfRule>
  </conditionalFormatting>
  <conditionalFormatting sqref="L89:M89 L93:M93">
    <cfRule type="colorScale" priority="19">
      <colorScale>
        <cfvo type="min"/>
        <cfvo type="max"/>
        <color rgb="FFFFDB75"/>
        <color theme="9" tint="0.39997558519241921"/>
      </colorScale>
    </cfRule>
  </conditionalFormatting>
  <conditionalFormatting sqref="N89:O89 N93:O93 AI89 AI93">
    <cfRule type="colorScale" priority="18">
      <colorScale>
        <cfvo type="min"/>
        <cfvo type="max"/>
        <color rgb="FFFFDB75"/>
        <color theme="9" tint="0.39997558519241921"/>
      </colorScale>
    </cfRule>
  </conditionalFormatting>
  <conditionalFormatting sqref="L69:M69">
    <cfRule type="colorScale" priority="17">
      <colorScale>
        <cfvo type="min"/>
        <cfvo type="max"/>
        <color rgb="FFFFDB75"/>
        <color theme="9" tint="0.39997558519241921"/>
      </colorScale>
    </cfRule>
  </conditionalFormatting>
  <conditionalFormatting sqref="N69:AI69">
    <cfRule type="colorScale" priority="16">
      <colorScale>
        <cfvo type="min"/>
        <cfvo type="max"/>
        <color rgb="FFFFDB75"/>
        <color theme="9" tint="0.39997558519241921"/>
      </colorScale>
    </cfRule>
  </conditionalFormatting>
  <conditionalFormatting sqref="L85:M85">
    <cfRule type="colorScale" priority="15">
      <colorScale>
        <cfvo type="min"/>
        <cfvo type="max"/>
        <color rgb="FFFFDB75"/>
        <color theme="9" tint="0.39997558519241921"/>
      </colorScale>
    </cfRule>
  </conditionalFormatting>
  <conditionalFormatting sqref="N85:O85 AI85">
    <cfRule type="colorScale" priority="14">
      <colorScale>
        <cfvo type="min"/>
        <cfvo type="max"/>
        <color rgb="FFFFDB75"/>
        <color theme="9" tint="0.39997558519241921"/>
      </colorScale>
    </cfRule>
  </conditionalFormatting>
  <conditionalFormatting sqref="L73:M73">
    <cfRule type="colorScale" priority="13">
      <colorScale>
        <cfvo type="min"/>
        <cfvo type="max"/>
        <color rgb="FFFFDB75"/>
        <color theme="9" tint="0.39997558519241921"/>
      </colorScale>
    </cfRule>
  </conditionalFormatting>
  <conditionalFormatting sqref="N73:AI73">
    <cfRule type="colorScale" priority="12">
      <colorScale>
        <cfvo type="min"/>
        <cfvo type="max"/>
        <color rgb="FFFFDB75"/>
        <color theme="9" tint="0.39997558519241921"/>
      </colorScale>
    </cfRule>
  </conditionalFormatting>
  <conditionalFormatting sqref="P77:AH77">
    <cfRule type="colorScale" priority="11">
      <colorScale>
        <cfvo type="min"/>
        <cfvo type="max"/>
        <color rgb="FFFFDB75"/>
        <color theme="9" tint="0.39997558519241921"/>
      </colorScale>
    </cfRule>
  </conditionalFormatting>
  <conditionalFormatting sqref="P81:AH81">
    <cfRule type="colorScale" priority="10">
      <colorScale>
        <cfvo type="min"/>
        <cfvo type="max"/>
        <color rgb="FFFFDB75"/>
        <color theme="9" tint="0.39997558519241921"/>
      </colorScale>
    </cfRule>
  </conditionalFormatting>
  <conditionalFormatting sqref="P85:AH85">
    <cfRule type="colorScale" priority="9">
      <colorScale>
        <cfvo type="min"/>
        <cfvo type="max"/>
        <color rgb="FFFFDB75"/>
        <color theme="9" tint="0.39997558519241921"/>
      </colorScale>
    </cfRule>
  </conditionalFormatting>
  <conditionalFormatting sqref="P89:AH89">
    <cfRule type="colorScale" priority="8">
      <colorScale>
        <cfvo type="min"/>
        <cfvo type="max"/>
        <color rgb="FFFFDB75"/>
        <color theme="9" tint="0.39997558519241921"/>
      </colorScale>
    </cfRule>
  </conditionalFormatting>
  <conditionalFormatting sqref="P93:AH93">
    <cfRule type="colorScale" priority="7">
      <colorScale>
        <cfvo type="min"/>
        <cfvo type="max"/>
        <color rgb="FFFFDB75"/>
        <color theme="9" tint="0.39997558519241921"/>
      </colorScale>
    </cfRule>
  </conditionalFormatting>
  <conditionalFormatting sqref="P97:AH97">
    <cfRule type="colorScale" priority="6">
      <colorScale>
        <cfvo type="min"/>
        <cfvo type="max"/>
        <color rgb="FFFFDB75"/>
        <color theme="9" tint="0.39997558519241921"/>
      </colorScale>
    </cfRule>
  </conditionalFormatting>
  <conditionalFormatting sqref="P101:AH101">
    <cfRule type="colorScale" priority="5">
      <colorScale>
        <cfvo type="min"/>
        <cfvo type="max"/>
        <color rgb="FFFFDB75"/>
        <color theme="9" tint="0.39997558519241921"/>
      </colorScale>
    </cfRule>
  </conditionalFormatting>
  <conditionalFormatting sqref="L105:M105 L101:M101 L109:M109 L113:M113">
    <cfRule type="colorScale" priority="139">
      <colorScale>
        <cfvo type="min"/>
        <cfvo type="max"/>
        <color rgb="FFFFDB75"/>
        <color theme="9" tint="0.39997558519241921"/>
      </colorScale>
    </cfRule>
  </conditionalFormatting>
  <conditionalFormatting sqref="N105:AI105 N101:O101 N109:AI109 N113:Y113 AI101 AA113 AC113:AG113 AI113">
    <cfRule type="colorScale" priority="143">
      <colorScale>
        <cfvo type="min"/>
        <cfvo type="max"/>
        <color rgb="FFFFDB75"/>
        <color theme="9" tint="0.39997558519241921"/>
      </colorScale>
    </cfRule>
  </conditionalFormatting>
  <conditionalFormatting sqref="Z113">
    <cfRule type="colorScale" priority="4">
      <colorScale>
        <cfvo type="min"/>
        <cfvo type="max"/>
        <color rgb="FFFFDB75"/>
        <color theme="9" tint="0.39997558519241921"/>
      </colorScale>
    </cfRule>
  </conditionalFormatting>
  <conditionalFormatting sqref="AB113">
    <cfRule type="colorScale" priority="3">
      <colorScale>
        <cfvo type="min"/>
        <cfvo type="max"/>
        <color rgb="FFFFDB75"/>
        <color theme="9" tint="0.39997558519241921"/>
      </colorScale>
    </cfRule>
  </conditionalFormatting>
  <conditionalFormatting sqref="AH113">
    <cfRule type="colorScale" priority="2">
      <colorScale>
        <cfvo type="min"/>
        <cfvo type="max"/>
        <color rgb="FFFFDB75"/>
        <color theme="9" tint="0.39997558519241921"/>
      </colorScale>
    </cfRule>
  </conditionalFormatting>
  <conditionalFormatting sqref="T46:AL46">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 type="list" allowBlank="1" showInputMessage="1" showErrorMessage="1" xr:uid="{00000000-0002-0000-0000-000003000000}">
          <x14:formula1>
            <xm:f>Hoja1!$C$27:$C$35</xm:f>
          </x14:formula1>
          <xm:sqref>A54:A57</xm:sqref>
        </x14:dataValidation>
        <x14:dataValidation type="list" allowBlank="1" showInputMessage="1" showErrorMessage="1" xr:uid="{00000000-0002-0000-0000-000004000000}">
          <x14:formula1>
            <xm:f>Hoja1!$C$39:$C$56</xm:f>
          </x14:formula1>
          <xm:sqref>B54:B57</xm:sqref>
        </x14:dataValidation>
        <x14:dataValidation type="list" allowBlank="1" showInputMessage="1" showErrorMessage="1" xr:uid="{00000000-0002-0000-0000-000005000000}">
          <x14:formula1>
            <xm:f>Hoja1!$C$58:$C$95</xm:f>
          </x14:formula1>
          <xm:sqref>C54:C57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91AD-E9B0-45AD-9DD6-D7ADCED68F52}">
  <sheetPr>
    <pageSetUpPr fitToPage="1"/>
  </sheetPr>
  <dimension ref="B1:AC61"/>
  <sheetViews>
    <sheetView showGridLines="0" view="pageBreakPreview" zoomScale="90" zoomScaleNormal="100" zoomScaleSheetLayoutView="90" workbookViewId="0">
      <selection activeCell="K14" sqref="K14:N15"/>
    </sheetView>
  </sheetViews>
  <sheetFormatPr baseColWidth="10" defaultColWidth="5.140625" defaultRowHeight="13.5" customHeight="1"/>
  <cols>
    <col min="1" max="1" width="5.140625" style="115"/>
    <col min="2" max="2" width="12.28515625" style="115" bestFit="1" customWidth="1"/>
    <col min="3" max="3" width="11.7109375" style="115" customWidth="1"/>
    <col min="4" max="4" width="12.7109375" style="71" customWidth="1"/>
    <col min="5" max="5" width="9.140625" style="71" customWidth="1"/>
    <col min="6" max="12" width="7.42578125" style="115" customWidth="1"/>
    <col min="13" max="13" width="11.85546875" style="115" customWidth="1"/>
    <col min="14" max="23" width="7.42578125" style="115" customWidth="1"/>
    <col min="24" max="24" width="10.5703125" style="115" customWidth="1"/>
    <col min="25" max="25" width="41.140625" style="115" customWidth="1"/>
    <col min="26" max="26" width="11.7109375" style="115" customWidth="1"/>
    <col min="27" max="27" width="29.7109375" style="115" customWidth="1"/>
    <col min="28" max="28" width="16.28515625" style="53" customWidth="1"/>
    <col min="29" max="29" width="5.140625" style="53"/>
    <col min="30" max="16384" width="5.140625" style="115"/>
  </cols>
  <sheetData>
    <row r="1" spans="2:27" ht="15.6" customHeight="1">
      <c r="B1" s="327"/>
      <c r="C1" s="327"/>
      <c r="D1" s="327" t="s">
        <v>0</v>
      </c>
      <c r="E1" s="327"/>
      <c r="F1" s="327"/>
      <c r="G1" s="327"/>
      <c r="H1" s="327"/>
      <c r="I1" s="327"/>
      <c r="J1" s="327"/>
      <c r="K1" s="327"/>
      <c r="L1" s="327"/>
      <c r="M1" s="327"/>
      <c r="N1" s="327"/>
      <c r="O1" s="327"/>
      <c r="P1" s="327"/>
      <c r="Q1" s="327"/>
      <c r="R1" s="327"/>
      <c r="S1" s="334" t="s">
        <v>1</v>
      </c>
      <c r="T1" s="334"/>
      <c r="U1" s="334"/>
      <c r="V1" s="334" t="s">
        <v>610</v>
      </c>
      <c r="W1" s="334"/>
      <c r="X1" s="334"/>
    </row>
    <row r="2" spans="2:27" ht="12.75">
      <c r="B2" s="327"/>
      <c r="C2" s="327"/>
      <c r="D2" s="327"/>
      <c r="E2" s="327"/>
      <c r="F2" s="327"/>
      <c r="G2" s="327"/>
      <c r="H2" s="327"/>
      <c r="I2" s="327"/>
      <c r="J2" s="327"/>
      <c r="K2" s="327"/>
      <c r="L2" s="327"/>
      <c r="M2" s="327"/>
      <c r="N2" s="327"/>
      <c r="O2" s="327"/>
      <c r="P2" s="327"/>
      <c r="Q2" s="327"/>
      <c r="R2" s="327"/>
      <c r="S2" s="334" t="s">
        <v>3</v>
      </c>
      <c r="T2" s="334"/>
      <c r="U2" s="334"/>
      <c r="V2" s="335" t="s">
        <v>611</v>
      </c>
      <c r="W2" s="335"/>
      <c r="X2" s="335"/>
    </row>
    <row r="3" spans="2:27" ht="12.75">
      <c r="B3" s="327"/>
      <c r="C3" s="327"/>
      <c r="D3" s="327" t="s">
        <v>545</v>
      </c>
      <c r="E3" s="327"/>
      <c r="F3" s="327"/>
      <c r="G3" s="327"/>
      <c r="H3" s="327"/>
      <c r="I3" s="327"/>
      <c r="J3" s="327"/>
      <c r="K3" s="327"/>
      <c r="L3" s="327"/>
      <c r="M3" s="327"/>
      <c r="N3" s="327"/>
      <c r="O3" s="327"/>
      <c r="P3" s="327"/>
      <c r="Q3" s="327"/>
      <c r="R3" s="327"/>
      <c r="S3" s="334" t="s">
        <v>5</v>
      </c>
      <c r="T3" s="334"/>
      <c r="U3" s="334"/>
      <c r="V3" s="334" t="s">
        <v>71</v>
      </c>
      <c r="W3" s="334"/>
      <c r="X3" s="334"/>
    </row>
    <row r="4" spans="2:27" ht="15.6" customHeight="1">
      <c r="B4" s="327"/>
      <c r="C4" s="327"/>
      <c r="D4" s="327"/>
      <c r="E4" s="327"/>
      <c r="F4" s="327"/>
      <c r="G4" s="327"/>
      <c r="H4" s="327"/>
      <c r="I4" s="327"/>
      <c r="J4" s="327"/>
      <c r="K4" s="327"/>
      <c r="L4" s="327"/>
      <c r="M4" s="327"/>
      <c r="N4" s="327"/>
      <c r="O4" s="327"/>
      <c r="P4" s="327"/>
      <c r="Q4" s="327"/>
      <c r="R4" s="327"/>
      <c r="S4" s="334" t="s">
        <v>546</v>
      </c>
      <c r="T4" s="334"/>
      <c r="U4" s="334"/>
      <c r="V4" s="326">
        <v>44725</v>
      </c>
      <c r="W4" s="327"/>
      <c r="X4" s="327"/>
    </row>
    <row r="5" spans="2:27" ht="9" customHeight="1">
      <c r="B5" s="328"/>
      <c r="C5" s="329"/>
      <c r="D5" s="329"/>
      <c r="E5" s="329"/>
      <c r="F5" s="329"/>
      <c r="G5" s="329"/>
      <c r="H5" s="329"/>
      <c r="I5" s="329"/>
      <c r="J5" s="329"/>
      <c r="K5" s="329"/>
      <c r="L5" s="329"/>
      <c r="M5" s="329"/>
      <c r="N5" s="329"/>
      <c r="O5" s="329"/>
      <c r="P5" s="329"/>
      <c r="Q5" s="329"/>
      <c r="R5" s="329"/>
      <c r="S5" s="329"/>
      <c r="T5" s="329"/>
      <c r="U5" s="329"/>
      <c r="V5" s="329"/>
      <c r="W5" s="329"/>
      <c r="X5" s="330"/>
    </row>
    <row r="6" spans="2:27" ht="18.600000000000001" customHeight="1">
      <c r="B6" s="331" t="s">
        <v>547</v>
      </c>
      <c r="C6" s="332"/>
      <c r="D6" s="332"/>
      <c r="E6" s="332"/>
      <c r="F6" s="332"/>
      <c r="G6" s="332"/>
      <c r="H6" s="332"/>
      <c r="I6" s="332"/>
      <c r="J6" s="332"/>
      <c r="K6" s="332"/>
      <c r="L6" s="332"/>
      <c r="M6" s="332"/>
      <c r="N6" s="332"/>
      <c r="O6" s="332"/>
      <c r="P6" s="332"/>
      <c r="Q6" s="332"/>
      <c r="R6" s="332"/>
      <c r="S6" s="332"/>
      <c r="T6" s="332"/>
      <c r="U6" s="332"/>
      <c r="V6" s="332"/>
      <c r="W6" s="332"/>
      <c r="X6" s="333"/>
    </row>
    <row r="7" spans="2:27" ht="16.899999999999999" customHeight="1">
      <c r="B7" s="328" t="s">
        <v>548</v>
      </c>
      <c r="C7" s="329"/>
      <c r="D7" s="329"/>
      <c r="E7" s="329"/>
      <c r="F7" s="329"/>
      <c r="G7" s="329"/>
      <c r="H7" s="330"/>
      <c r="I7" s="328" t="s">
        <v>549</v>
      </c>
      <c r="J7" s="329"/>
      <c r="K7" s="329"/>
      <c r="L7" s="329"/>
      <c r="M7" s="329"/>
      <c r="N7" s="329"/>
      <c r="O7" s="329"/>
      <c r="P7" s="329"/>
      <c r="Q7" s="329"/>
      <c r="R7" s="329"/>
      <c r="S7" s="329"/>
      <c r="T7" s="330"/>
      <c r="U7" s="328" t="s">
        <v>550</v>
      </c>
      <c r="V7" s="329"/>
      <c r="W7" s="329"/>
      <c r="X7" s="330"/>
    </row>
    <row r="8" spans="2:27" ht="26.65" customHeight="1">
      <c r="B8" s="337" t="s">
        <v>551</v>
      </c>
      <c r="C8" s="338"/>
      <c r="D8" s="338"/>
      <c r="E8" s="338"/>
      <c r="F8" s="338"/>
      <c r="G8" s="338"/>
      <c r="H8" s="339"/>
      <c r="I8" s="337" t="s">
        <v>552</v>
      </c>
      <c r="J8" s="338"/>
      <c r="K8" s="338"/>
      <c r="L8" s="338"/>
      <c r="M8" s="338"/>
      <c r="N8" s="338"/>
      <c r="O8" s="338"/>
      <c r="P8" s="338"/>
      <c r="Q8" s="338"/>
      <c r="R8" s="338"/>
      <c r="S8" s="338"/>
      <c r="T8" s="339"/>
      <c r="U8" s="337" t="s">
        <v>553</v>
      </c>
      <c r="V8" s="338"/>
      <c r="W8" s="338"/>
      <c r="X8" s="339"/>
    </row>
    <row r="9" spans="2:27" ht="19.149999999999999" customHeight="1">
      <c r="B9" s="331" t="s">
        <v>554</v>
      </c>
      <c r="C9" s="332"/>
      <c r="D9" s="332"/>
      <c r="E9" s="332"/>
      <c r="F9" s="332"/>
      <c r="G9" s="332"/>
      <c r="H9" s="332"/>
      <c r="I9" s="332"/>
      <c r="J9" s="332"/>
      <c r="K9" s="332"/>
      <c r="L9" s="332"/>
      <c r="M9" s="332"/>
      <c r="N9" s="332"/>
      <c r="O9" s="332"/>
      <c r="P9" s="332"/>
      <c r="Q9" s="332"/>
      <c r="R9" s="332"/>
      <c r="S9" s="332"/>
      <c r="T9" s="332"/>
      <c r="U9" s="332"/>
      <c r="V9" s="332"/>
      <c r="W9" s="332"/>
      <c r="X9" s="333"/>
    </row>
    <row r="10" spans="2:27" ht="15" customHeight="1">
      <c r="B10" s="327" t="s">
        <v>555</v>
      </c>
      <c r="C10" s="327"/>
      <c r="D10" s="327"/>
      <c r="E10" s="327"/>
      <c r="F10" s="327"/>
      <c r="G10" s="328" t="s">
        <v>556</v>
      </c>
      <c r="H10" s="329"/>
      <c r="I10" s="329"/>
      <c r="J10" s="329"/>
      <c r="K10" s="329"/>
      <c r="L10" s="329"/>
      <c r="M10" s="329"/>
      <c r="N10" s="329"/>
      <c r="O10" s="330"/>
      <c r="P10" s="328" t="s">
        <v>612</v>
      </c>
      <c r="Q10" s="329"/>
      <c r="R10" s="329"/>
      <c r="S10" s="329"/>
      <c r="T10" s="329"/>
      <c r="U10" s="330"/>
      <c r="V10" s="328" t="s">
        <v>3</v>
      </c>
      <c r="W10" s="329"/>
      <c r="X10" s="330"/>
    </row>
    <row r="11" spans="2:27" ht="34.9" customHeight="1">
      <c r="B11" s="336" t="s">
        <v>421</v>
      </c>
      <c r="C11" s="336"/>
      <c r="D11" s="336"/>
      <c r="E11" s="336"/>
      <c r="F11" s="336"/>
      <c r="G11" s="321" t="s">
        <v>613</v>
      </c>
      <c r="H11" s="322"/>
      <c r="I11" s="322"/>
      <c r="J11" s="322"/>
      <c r="K11" s="322"/>
      <c r="L11" s="322"/>
      <c r="M11" s="322"/>
      <c r="N11" s="322"/>
      <c r="O11" s="323"/>
      <c r="P11" s="337" t="s">
        <v>683</v>
      </c>
      <c r="Q11" s="338"/>
      <c r="R11" s="338"/>
      <c r="S11" s="338"/>
      <c r="T11" s="338"/>
      <c r="U11" s="339"/>
      <c r="V11" s="340" t="s">
        <v>678</v>
      </c>
      <c r="W11" s="341"/>
      <c r="X11" s="342"/>
    </row>
    <row r="12" spans="2:27" ht="49.9" customHeight="1">
      <c r="B12" s="327" t="s">
        <v>614</v>
      </c>
      <c r="C12" s="327"/>
      <c r="D12" s="327"/>
      <c r="E12" s="327"/>
      <c r="F12" s="327" t="s">
        <v>615</v>
      </c>
      <c r="G12" s="327"/>
      <c r="H12" s="327"/>
      <c r="I12" s="327"/>
      <c r="J12" s="327"/>
      <c r="K12" s="327"/>
      <c r="L12" s="327"/>
      <c r="M12" s="327"/>
      <c r="N12" s="343" t="s">
        <v>616</v>
      </c>
      <c r="O12" s="343"/>
      <c r="P12" s="343"/>
      <c r="Q12" s="343"/>
      <c r="R12" s="343"/>
      <c r="S12" s="327" t="s">
        <v>558</v>
      </c>
      <c r="T12" s="327"/>
      <c r="U12" s="327"/>
      <c r="V12" s="327"/>
      <c r="W12" s="327"/>
      <c r="X12" s="327"/>
    </row>
    <row r="13" spans="2:27" ht="81.599999999999994" customHeight="1">
      <c r="B13" s="336" t="s">
        <v>559</v>
      </c>
      <c r="C13" s="336"/>
      <c r="D13" s="336"/>
      <c r="E13" s="336"/>
      <c r="F13" s="336" t="s">
        <v>350</v>
      </c>
      <c r="G13" s="336"/>
      <c r="H13" s="336"/>
      <c r="I13" s="336"/>
      <c r="J13" s="336"/>
      <c r="K13" s="336"/>
      <c r="L13" s="336"/>
      <c r="M13" s="336"/>
      <c r="N13" s="349" t="s">
        <v>560</v>
      </c>
      <c r="O13" s="349"/>
      <c r="P13" s="349"/>
      <c r="Q13" s="349"/>
      <c r="R13" s="349"/>
      <c r="S13" s="349" t="s">
        <v>560</v>
      </c>
      <c r="T13" s="349"/>
      <c r="U13" s="349"/>
      <c r="V13" s="349"/>
      <c r="W13" s="349"/>
      <c r="X13" s="349"/>
    </row>
    <row r="14" spans="2:27" ht="16.149999999999999" customHeight="1">
      <c r="B14" s="350" t="s">
        <v>561</v>
      </c>
      <c r="C14" s="351"/>
      <c r="D14" s="351"/>
      <c r="E14" s="351"/>
      <c r="F14" s="352"/>
      <c r="G14" s="356" t="s">
        <v>617</v>
      </c>
      <c r="H14" s="357"/>
      <c r="I14" s="357"/>
      <c r="J14" s="358"/>
      <c r="K14" s="350" t="s">
        <v>618</v>
      </c>
      <c r="L14" s="351"/>
      <c r="M14" s="351"/>
      <c r="N14" s="352"/>
      <c r="O14" s="328" t="s">
        <v>562</v>
      </c>
      <c r="P14" s="329"/>
      <c r="Q14" s="329"/>
      <c r="R14" s="329"/>
      <c r="S14" s="329"/>
      <c r="T14" s="329"/>
      <c r="U14" s="329"/>
      <c r="V14" s="329"/>
      <c r="W14" s="329"/>
      <c r="X14" s="330"/>
      <c r="Y14" s="54"/>
      <c r="Z14" s="54"/>
      <c r="AA14" s="54"/>
    </row>
    <row r="15" spans="2:27" ht="43.5" customHeight="1">
      <c r="B15" s="353"/>
      <c r="C15" s="354"/>
      <c r="D15" s="354"/>
      <c r="E15" s="354"/>
      <c r="F15" s="355"/>
      <c r="G15" s="359"/>
      <c r="H15" s="360"/>
      <c r="I15" s="360"/>
      <c r="J15" s="361"/>
      <c r="K15" s="353"/>
      <c r="L15" s="354"/>
      <c r="M15" s="354"/>
      <c r="N15" s="355"/>
      <c r="O15" s="328" t="s">
        <v>563</v>
      </c>
      <c r="P15" s="329"/>
      <c r="Q15" s="329"/>
      <c r="R15" s="330"/>
      <c r="S15" s="344" t="s">
        <v>564</v>
      </c>
      <c r="T15" s="345"/>
      <c r="U15" s="346"/>
      <c r="V15" s="344" t="s">
        <v>565</v>
      </c>
      <c r="W15" s="345"/>
      <c r="X15" s="346"/>
      <c r="Y15" s="54"/>
      <c r="Z15" s="54"/>
      <c r="AA15" s="54"/>
    </row>
    <row r="16" spans="2:27" ht="25.9" customHeight="1">
      <c r="B16" s="385" t="s">
        <v>668</v>
      </c>
      <c r="C16" s="386"/>
      <c r="D16" s="386"/>
      <c r="E16" s="386"/>
      <c r="F16" s="387"/>
      <c r="G16" s="347" t="s">
        <v>620</v>
      </c>
      <c r="H16" s="347"/>
      <c r="I16" s="347"/>
      <c r="J16" s="347"/>
      <c r="K16" s="347">
        <v>1</v>
      </c>
      <c r="L16" s="347"/>
      <c r="M16" s="347"/>
      <c r="N16" s="347"/>
      <c r="O16" s="77" t="s">
        <v>566</v>
      </c>
      <c r="P16" s="77" t="s">
        <v>567</v>
      </c>
      <c r="Q16" s="77" t="s">
        <v>568</v>
      </c>
      <c r="R16" s="77" t="s">
        <v>569</v>
      </c>
      <c r="S16" s="336" t="s">
        <v>621</v>
      </c>
      <c r="T16" s="336"/>
      <c r="U16" s="336"/>
      <c r="V16" s="348" t="s">
        <v>567</v>
      </c>
      <c r="W16" s="348"/>
      <c r="X16" s="348"/>
    </row>
    <row r="17" spans="2:27" ht="75.75" customHeight="1">
      <c r="B17" s="388"/>
      <c r="C17" s="389"/>
      <c r="D17" s="389"/>
      <c r="E17" s="389"/>
      <c r="F17" s="390"/>
      <c r="G17" s="347"/>
      <c r="H17" s="347"/>
      <c r="I17" s="347"/>
      <c r="J17" s="347"/>
      <c r="K17" s="347"/>
      <c r="L17" s="347"/>
      <c r="M17" s="347"/>
      <c r="N17" s="347"/>
      <c r="O17" s="117">
        <v>1</v>
      </c>
      <c r="P17" s="117">
        <v>1</v>
      </c>
      <c r="Q17" s="117">
        <v>1</v>
      </c>
      <c r="R17" s="117">
        <v>1</v>
      </c>
      <c r="S17" s="336"/>
      <c r="T17" s="336"/>
      <c r="U17" s="336"/>
      <c r="V17" s="348"/>
      <c r="W17" s="348"/>
      <c r="X17" s="348"/>
    </row>
    <row r="18" spans="2:27" ht="18" customHeight="1">
      <c r="B18" s="331" t="s">
        <v>570</v>
      </c>
      <c r="C18" s="332"/>
      <c r="D18" s="332"/>
      <c r="E18" s="332"/>
      <c r="F18" s="332"/>
      <c r="G18" s="332"/>
      <c r="H18" s="332"/>
      <c r="I18" s="332"/>
      <c r="J18" s="332"/>
      <c r="K18" s="332"/>
      <c r="L18" s="332"/>
      <c r="M18" s="332"/>
      <c r="N18" s="332"/>
      <c r="O18" s="332"/>
      <c r="P18" s="332"/>
      <c r="Q18" s="332"/>
      <c r="R18" s="332"/>
      <c r="S18" s="332"/>
      <c r="T18" s="332"/>
      <c r="U18" s="332"/>
      <c r="V18" s="332"/>
      <c r="W18" s="332"/>
      <c r="X18" s="333"/>
      <c r="Z18" s="115" t="s">
        <v>571</v>
      </c>
    </row>
    <row r="19" spans="2:27" ht="34.9" customHeight="1">
      <c r="B19" s="362" t="s">
        <v>572</v>
      </c>
      <c r="C19" s="356" t="s">
        <v>573</v>
      </c>
      <c r="D19" s="358"/>
      <c r="E19" s="356" t="s">
        <v>574</v>
      </c>
      <c r="F19" s="358"/>
      <c r="G19" s="364" t="s">
        <v>575</v>
      </c>
      <c r="H19" s="365"/>
      <c r="I19" s="365"/>
      <c r="J19" s="365"/>
      <c r="K19" s="365"/>
      <c r="L19" s="365"/>
      <c r="M19" s="365"/>
      <c r="N19" s="365"/>
      <c r="O19" s="365"/>
      <c r="P19" s="365"/>
      <c r="Q19" s="365"/>
      <c r="R19" s="366"/>
      <c r="S19" s="356" t="s">
        <v>576</v>
      </c>
      <c r="T19" s="357"/>
      <c r="U19" s="357"/>
      <c r="V19" s="357"/>
      <c r="W19" s="357"/>
      <c r="X19" s="358"/>
    </row>
    <row r="20" spans="2:27" ht="28.5" customHeight="1">
      <c r="B20" s="363"/>
      <c r="C20" s="359"/>
      <c r="D20" s="361"/>
      <c r="E20" s="359"/>
      <c r="F20" s="361"/>
      <c r="G20" s="328" t="s">
        <v>577</v>
      </c>
      <c r="H20" s="329"/>
      <c r="I20" s="330"/>
      <c r="J20" s="328" t="s">
        <v>578</v>
      </c>
      <c r="K20" s="329"/>
      <c r="L20" s="330"/>
      <c r="M20" s="344" t="s">
        <v>579</v>
      </c>
      <c r="N20" s="345"/>
      <c r="O20" s="346"/>
      <c r="P20" s="344" t="s">
        <v>580</v>
      </c>
      <c r="Q20" s="345"/>
      <c r="R20" s="346"/>
      <c r="S20" s="359"/>
      <c r="T20" s="360"/>
      <c r="U20" s="360"/>
      <c r="V20" s="360"/>
      <c r="W20" s="360"/>
      <c r="X20" s="361"/>
    </row>
    <row r="21" spans="2:27" ht="43.9" customHeight="1">
      <c r="B21" s="113" t="s">
        <v>609</v>
      </c>
      <c r="C21" s="321" t="s">
        <v>581</v>
      </c>
      <c r="D21" s="323"/>
      <c r="E21" s="367">
        <v>1</v>
      </c>
      <c r="F21" s="368"/>
      <c r="G21" s="367">
        <v>1</v>
      </c>
      <c r="H21" s="322"/>
      <c r="I21" s="323"/>
      <c r="J21" s="367" t="s">
        <v>622</v>
      </c>
      <c r="K21" s="322"/>
      <c r="L21" s="323"/>
      <c r="M21" s="367" t="s">
        <v>623</v>
      </c>
      <c r="N21" s="322"/>
      <c r="O21" s="323"/>
      <c r="P21" s="321" t="s">
        <v>582</v>
      </c>
      <c r="Q21" s="322"/>
      <c r="R21" s="323"/>
      <c r="S21" s="321" t="s">
        <v>624</v>
      </c>
      <c r="T21" s="322"/>
      <c r="U21" s="322"/>
      <c r="V21" s="322"/>
      <c r="W21" s="322"/>
      <c r="X21" s="323"/>
    </row>
    <row r="22" spans="2:27" ht="25.15" customHeight="1">
      <c r="B22" s="327" t="s">
        <v>583</v>
      </c>
      <c r="C22" s="327"/>
      <c r="D22" s="327"/>
      <c r="E22" s="327"/>
      <c r="F22" s="327"/>
      <c r="G22" s="327"/>
      <c r="H22" s="327"/>
      <c r="I22" s="327"/>
      <c r="J22" s="327"/>
      <c r="K22" s="327"/>
      <c r="L22" s="327"/>
      <c r="M22" s="327"/>
      <c r="N22" s="327" t="s">
        <v>584</v>
      </c>
      <c r="O22" s="327"/>
      <c r="P22" s="327"/>
      <c r="Q22" s="327"/>
      <c r="R22" s="327"/>
      <c r="S22" s="327"/>
      <c r="T22" s="327"/>
      <c r="U22" s="327"/>
      <c r="V22" s="327"/>
      <c r="W22" s="327"/>
      <c r="X22" s="327"/>
    </row>
    <row r="23" spans="2:27" ht="45.4" customHeight="1">
      <c r="B23" s="336" t="s">
        <v>585</v>
      </c>
      <c r="C23" s="336"/>
      <c r="D23" s="336"/>
      <c r="E23" s="336"/>
      <c r="F23" s="336"/>
      <c r="G23" s="336"/>
      <c r="H23" s="336"/>
      <c r="I23" s="336"/>
      <c r="J23" s="336"/>
      <c r="K23" s="336"/>
      <c r="L23" s="336"/>
      <c r="M23" s="336"/>
      <c r="N23" s="336" t="s">
        <v>608</v>
      </c>
      <c r="O23" s="336"/>
      <c r="P23" s="336"/>
      <c r="Q23" s="336"/>
      <c r="R23" s="336"/>
      <c r="S23" s="336"/>
      <c r="T23" s="336"/>
      <c r="U23" s="336"/>
      <c r="V23" s="336"/>
      <c r="W23" s="336"/>
      <c r="X23" s="336"/>
      <c r="AA23" s="55"/>
    </row>
    <row r="24" spans="2:27" ht="19.149999999999999" customHeight="1">
      <c r="B24" s="331" t="s">
        <v>587</v>
      </c>
      <c r="C24" s="332"/>
      <c r="D24" s="332"/>
      <c r="E24" s="332"/>
      <c r="F24" s="332"/>
      <c r="G24" s="332"/>
      <c r="H24" s="332"/>
      <c r="I24" s="332"/>
      <c r="J24" s="332"/>
      <c r="K24" s="332"/>
      <c r="L24" s="332"/>
      <c r="M24" s="332"/>
      <c r="N24" s="332"/>
      <c r="O24" s="332"/>
      <c r="P24" s="332"/>
      <c r="Q24" s="332"/>
      <c r="R24" s="332"/>
      <c r="S24" s="332"/>
      <c r="T24" s="332"/>
      <c r="U24" s="332"/>
      <c r="V24" s="332"/>
      <c r="W24" s="332"/>
      <c r="X24" s="333"/>
    </row>
    <row r="25" spans="2:27" ht="19.149999999999999" customHeight="1">
      <c r="B25" s="371" t="s">
        <v>588</v>
      </c>
      <c r="C25" s="372"/>
      <c r="D25" s="344" t="s">
        <v>25</v>
      </c>
      <c r="E25" s="345"/>
      <c r="F25" s="345"/>
      <c r="G25" s="345"/>
      <c r="H25" s="346"/>
      <c r="I25" s="328" t="s">
        <v>28</v>
      </c>
      <c r="J25" s="329"/>
      <c r="K25" s="329"/>
      <c r="L25" s="329"/>
      <c r="M25" s="330"/>
      <c r="N25" s="328" t="s">
        <v>31</v>
      </c>
      <c r="O25" s="329"/>
      <c r="P25" s="329"/>
      <c r="Q25" s="329"/>
      <c r="R25" s="329"/>
      <c r="S25" s="330"/>
      <c r="T25" s="344" t="s">
        <v>34</v>
      </c>
      <c r="U25" s="345"/>
      <c r="V25" s="345"/>
      <c r="W25" s="345"/>
      <c r="X25" s="346"/>
    </row>
    <row r="26" spans="2:27" ht="19.149999999999999" customHeight="1">
      <c r="B26" s="369" t="s">
        <v>589</v>
      </c>
      <c r="C26" s="369"/>
      <c r="D26" s="391">
        <v>3</v>
      </c>
      <c r="E26" s="392"/>
      <c r="F26" s="392"/>
      <c r="G26" s="392"/>
      <c r="H26" s="393"/>
      <c r="I26" s="337">
        <v>0</v>
      </c>
      <c r="J26" s="338"/>
      <c r="K26" s="338"/>
      <c r="L26" s="338"/>
      <c r="M26" s="339"/>
      <c r="N26" s="337">
        <v>0</v>
      </c>
      <c r="O26" s="338"/>
      <c r="P26" s="338"/>
      <c r="Q26" s="338"/>
      <c r="R26" s="338"/>
      <c r="S26" s="339"/>
      <c r="T26" s="337">
        <v>0</v>
      </c>
      <c r="U26" s="338"/>
      <c r="V26" s="338"/>
      <c r="W26" s="338"/>
      <c r="X26" s="339"/>
      <c r="Z26" s="57"/>
      <c r="AA26" s="57"/>
    </row>
    <row r="27" spans="2:27" ht="19.149999999999999" customHeight="1">
      <c r="B27" s="369" t="s">
        <v>590</v>
      </c>
      <c r="C27" s="369"/>
      <c r="D27" s="391">
        <v>4</v>
      </c>
      <c r="E27" s="392"/>
      <c r="F27" s="392"/>
      <c r="G27" s="392"/>
      <c r="H27" s="393"/>
      <c r="I27" s="337">
        <v>0</v>
      </c>
      <c r="J27" s="338"/>
      <c r="K27" s="338"/>
      <c r="L27" s="338"/>
      <c r="M27" s="339"/>
      <c r="N27" s="337">
        <v>0</v>
      </c>
      <c r="O27" s="338"/>
      <c r="P27" s="338"/>
      <c r="Q27" s="338"/>
      <c r="R27" s="338"/>
      <c r="S27" s="339"/>
      <c r="T27" s="337">
        <v>0</v>
      </c>
      <c r="U27" s="338"/>
      <c r="V27" s="338"/>
      <c r="W27" s="338"/>
      <c r="X27" s="339"/>
      <c r="Y27" s="55"/>
    </row>
    <row r="28" spans="2:27" ht="19.899999999999999" customHeight="1">
      <c r="B28" s="370" t="s">
        <v>625</v>
      </c>
      <c r="C28" s="370"/>
      <c r="D28" s="370"/>
      <c r="E28" s="370"/>
      <c r="F28" s="370"/>
      <c r="G28" s="370"/>
      <c r="H28" s="370"/>
      <c r="I28" s="370"/>
      <c r="J28" s="370"/>
      <c r="K28" s="370"/>
      <c r="L28" s="370"/>
      <c r="M28" s="370"/>
      <c r="N28" s="370"/>
      <c r="O28" s="370"/>
      <c r="P28" s="370"/>
      <c r="Q28" s="370"/>
      <c r="R28" s="370"/>
      <c r="S28" s="370"/>
      <c r="T28" s="370"/>
      <c r="U28" s="370"/>
      <c r="V28" s="370"/>
      <c r="W28" s="370"/>
      <c r="X28" s="370"/>
    </row>
    <row r="29" spans="2:27" ht="19.899999999999999" customHeight="1">
      <c r="B29" s="118"/>
      <c r="C29" s="119"/>
      <c r="D29" s="119"/>
      <c r="E29" s="119"/>
      <c r="F29" s="119"/>
      <c r="G29" s="119"/>
      <c r="H29" s="119"/>
      <c r="I29" s="119"/>
      <c r="J29" s="119"/>
      <c r="K29" s="119"/>
      <c r="L29" s="119"/>
      <c r="M29" s="119"/>
      <c r="N29" s="119"/>
      <c r="O29" s="119"/>
      <c r="P29" s="119"/>
      <c r="Q29" s="119"/>
      <c r="R29" s="119"/>
      <c r="S29" s="119"/>
      <c r="T29" s="119"/>
      <c r="U29" s="119"/>
      <c r="V29" s="119"/>
      <c r="W29" s="119"/>
      <c r="X29" s="120"/>
    </row>
    <row r="30" spans="2:27" ht="34.5" customHeight="1">
      <c r="B30" s="116" t="s">
        <v>591</v>
      </c>
      <c r="C30" s="122" t="s">
        <v>592</v>
      </c>
      <c r="D30" s="122" t="s">
        <v>593</v>
      </c>
      <c r="E30" s="90" t="s">
        <v>667</v>
      </c>
      <c r="H30" s="373"/>
      <c r="I30" s="373"/>
      <c r="J30" s="373"/>
      <c r="K30" s="373"/>
      <c r="L30" s="373"/>
      <c r="M30" s="373"/>
      <c r="N30" s="373"/>
      <c r="O30" s="373"/>
      <c r="P30" s="373"/>
      <c r="Q30" s="373"/>
      <c r="R30" s="373"/>
      <c r="S30" s="375"/>
      <c r="T30" s="375"/>
      <c r="U30" s="375"/>
      <c r="V30" s="375"/>
      <c r="W30" s="375"/>
      <c r="X30" s="376"/>
    </row>
    <row r="31" spans="2:27" ht="17.649999999999999" customHeight="1">
      <c r="B31" s="56" t="s">
        <v>25</v>
      </c>
      <c r="C31" s="58">
        <f>IF(ISERROR($D$26/$D$27),0,$D$26/$D$27)</f>
        <v>0.75</v>
      </c>
      <c r="D31" s="59">
        <f>$E$21</f>
        <v>1</v>
      </c>
      <c r="E31" s="59">
        <v>0</v>
      </c>
      <c r="H31" s="374"/>
      <c r="I31" s="374"/>
      <c r="J31" s="373"/>
      <c r="K31" s="373"/>
      <c r="L31" s="60"/>
      <c r="M31" s="61"/>
      <c r="N31" s="374"/>
      <c r="O31" s="374"/>
      <c r="P31" s="374"/>
      <c r="Q31" s="374"/>
      <c r="R31" s="374"/>
      <c r="S31" s="377"/>
      <c r="T31" s="377"/>
      <c r="U31" s="377"/>
      <c r="V31" s="377"/>
      <c r="W31" s="377"/>
      <c r="X31" s="378"/>
    </row>
    <row r="32" spans="2:27" ht="17.649999999999999" customHeight="1">
      <c r="B32" s="56" t="s">
        <v>28</v>
      </c>
      <c r="C32" s="58">
        <f>IF(ISERROR($E$26/$E$27),0,$E$26/$E$27)</f>
        <v>0</v>
      </c>
      <c r="D32" s="59">
        <f t="shared" ref="D32:D34" si="0">$E$21</f>
        <v>1</v>
      </c>
      <c r="E32" s="59">
        <v>0</v>
      </c>
      <c r="H32" s="373"/>
      <c r="I32" s="373"/>
      <c r="J32" s="373"/>
      <c r="K32" s="373"/>
      <c r="L32" s="62"/>
      <c r="M32" s="60"/>
      <c r="N32" s="373"/>
      <c r="O32" s="373"/>
      <c r="P32" s="373"/>
      <c r="Q32" s="373"/>
      <c r="R32" s="373"/>
      <c r="S32" s="377"/>
      <c r="T32" s="377"/>
      <c r="U32" s="377"/>
      <c r="V32" s="377"/>
      <c r="W32" s="377"/>
      <c r="X32" s="378"/>
    </row>
    <row r="33" spans="2:27" ht="17.649999999999999" customHeight="1">
      <c r="B33" s="56" t="s">
        <v>31</v>
      </c>
      <c r="C33" s="58">
        <f>IF(ISERROR($G$26/$G$27),0,$G$26/$G$27)</f>
        <v>0</v>
      </c>
      <c r="D33" s="59">
        <f t="shared" si="0"/>
        <v>1</v>
      </c>
      <c r="E33" s="59">
        <v>0</v>
      </c>
      <c r="H33" s="373"/>
      <c r="I33" s="373"/>
      <c r="J33" s="373"/>
      <c r="K33" s="373"/>
      <c r="L33" s="62"/>
      <c r="M33" s="60"/>
      <c r="N33" s="373"/>
      <c r="O33" s="373"/>
      <c r="P33" s="373"/>
      <c r="Q33" s="373"/>
      <c r="R33" s="373"/>
      <c r="S33" s="377"/>
      <c r="T33" s="377"/>
      <c r="U33" s="377"/>
      <c r="V33" s="377"/>
      <c r="W33" s="377"/>
      <c r="X33" s="378"/>
    </row>
    <row r="34" spans="2:27" ht="17.649999999999999" customHeight="1">
      <c r="B34" s="56" t="s">
        <v>34</v>
      </c>
      <c r="C34" s="58">
        <f>IF(ISERROR(#REF!/#REF!),0,#REF!/#REF!)</f>
        <v>0</v>
      </c>
      <c r="D34" s="59">
        <f t="shared" si="0"/>
        <v>1</v>
      </c>
      <c r="E34" s="59">
        <v>0</v>
      </c>
      <c r="H34" s="373"/>
      <c r="I34" s="373"/>
      <c r="J34" s="373"/>
      <c r="K34" s="373"/>
      <c r="L34" s="62"/>
      <c r="M34" s="60"/>
      <c r="N34" s="373"/>
      <c r="O34" s="373"/>
      <c r="P34" s="373"/>
      <c r="Q34" s="373"/>
      <c r="R34" s="373"/>
      <c r="S34" s="377"/>
      <c r="T34" s="377"/>
      <c r="U34" s="377"/>
      <c r="V34" s="377"/>
      <c r="W34" s="377"/>
      <c r="X34" s="378"/>
    </row>
    <row r="35" spans="2:27" ht="17.649999999999999" customHeight="1">
      <c r="B35" s="72"/>
      <c r="C35" s="68"/>
      <c r="D35" s="73"/>
      <c r="E35" s="73"/>
      <c r="H35" s="373"/>
      <c r="I35" s="373"/>
      <c r="J35" s="373"/>
      <c r="K35" s="373"/>
      <c r="L35" s="62"/>
      <c r="M35" s="60"/>
      <c r="N35" s="373"/>
      <c r="O35" s="373"/>
      <c r="P35" s="373"/>
      <c r="Q35" s="373"/>
      <c r="R35" s="373"/>
      <c r="S35" s="377"/>
      <c r="T35" s="377"/>
      <c r="U35" s="377"/>
      <c r="V35" s="377"/>
      <c r="W35" s="377"/>
      <c r="X35" s="378"/>
    </row>
    <row r="36" spans="2:27" ht="17.649999999999999" customHeight="1">
      <c r="B36" s="72"/>
      <c r="C36" s="68"/>
      <c r="D36" s="73"/>
      <c r="E36" s="73"/>
      <c r="H36" s="373"/>
      <c r="I36" s="373"/>
      <c r="J36" s="373"/>
      <c r="K36" s="373"/>
      <c r="L36" s="62"/>
      <c r="M36" s="60"/>
      <c r="N36" s="373"/>
      <c r="O36" s="373"/>
      <c r="P36" s="373"/>
      <c r="Q36" s="373"/>
      <c r="R36" s="373"/>
      <c r="S36" s="377"/>
      <c r="T36" s="377"/>
      <c r="U36" s="377"/>
      <c r="V36" s="377"/>
      <c r="W36" s="377"/>
      <c r="X36" s="378"/>
    </row>
    <row r="37" spans="2:27" ht="17.649999999999999" customHeight="1">
      <c r="B37" s="72"/>
      <c r="C37" s="68"/>
      <c r="D37" s="73"/>
      <c r="E37" s="73"/>
      <c r="H37" s="373"/>
      <c r="I37" s="373"/>
      <c r="J37" s="373"/>
      <c r="K37" s="373"/>
      <c r="L37" s="62"/>
      <c r="M37" s="60"/>
      <c r="N37" s="373"/>
      <c r="O37" s="373"/>
      <c r="P37" s="373"/>
      <c r="Q37" s="373"/>
      <c r="R37" s="373"/>
      <c r="S37" s="377"/>
      <c r="T37" s="377"/>
      <c r="U37" s="377"/>
      <c r="V37" s="377"/>
      <c r="W37" s="377"/>
      <c r="X37" s="378"/>
    </row>
    <row r="38" spans="2:27" ht="17.649999999999999" customHeight="1">
      <c r="B38" s="72"/>
      <c r="C38" s="68"/>
      <c r="D38" s="73"/>
      <c r="E38" s="73"/>
      <c r="H38" s="373"/>
      <c r="I38" s="373"/>
      <c r="J38" s="373"/>
      <c r="K38" s="373"/>
      <c r="L38" s="62"/>
      <c r="M38" s="60"/>
      <c r="N38" s="373"/>
      <c r="O38" s="373"/>
      <c r="P38" s="373"/>
      <c r="Q38" s="373"/>
      <c r="R38" s="373"/>
      <c r="S38" s="377"/>
      <c r="T38" s="377"/>
      <c r="U38" s="377"/>
      <c r="V38" s="377"/>
      <c r="W38" s="377"/>
      <c r="X38" s="378"/>
    </row>
    <row r="39" spans="2:27" ht="17.649999999999999" customHeight="1">
      <c r="B39" s="72"/>
      <c r="C39" s="68"/>
      <c r="D39" s="73"/>
      <c r="E39" s="73"/>
      <c r="H39" s="373"/>
      <c r="I39" s="373"/>
      <c r="J39" s="373"/>
      <c r="K39" s="373"/>
      <c r="L39" s="62"/>
      <c r="M39" s="60"/>
      <c r="N39" s="373"/>
      <c r="O39" s="373"/>
      <c r="P39" s="373"/>
      <c r="Q39" s="373"/>
      <c r="R39" s="373"/>
      <c r="S39" s="377"/>
      <c r="T39" s="377"/>
      <c r="U39" s="377"/>
      <c r="V39" s="377"/>
      <c r="W39" s="377"/>
      <c r="X39" s="378"/>
    </row>
    <row r="40" spans="2:27" ht="17.649999999999999" customHeight="1">
      <c r="B40" s="72"/>
      <c r="C40" s="68"/>
      <c r="D40" s="73"/>
      <c r="E40" s="73"/>
      <c r="H40" s="373"/>
      <c r="I40" s="373"/>
      <c r="J40" s="373"/>
      <c r="K40" s="373"/>
      <c r="L40" s="62"/>
      <c r="M40" s="60"/>
      <c r="N40" s="373"/>
      <c r="O40" s="373"/>
      <c r="P40" s="373"/>
      <c r="Q40" s="373"/>
      <c r="R40" s="373"/>
      <c r="S40" s="377"/>
      <c r="T40" s="377"/>
      <c r="U40" s="377"/>
      <c r="V40" s="377"/>
      <c r="W40" s="377"/>
      <c r="X40" s="378"/>
    </row>
    <row r="41" spans="2:27" ht="17.649999999999999" customHeight="1">
      <c r="B41" s="72"/>
      <c r="C41" s="68"/>
      <c r="D41" s="73"/>
      <c r="E41" s="73"/>
      <c r="H41" s="373"/>
      <c r="I41" s="373"/>
      <c r="J41" s="373"/>
      <c r="K41" s="373"/>
      <c r="L41" s="62"/>
      <c r="M41" s="60"/>
      <c r="N41" s="373"/>
      <c r="O41" s="373"/>
      <c r="P41" s="373"/>
      <c r="Q41" s="373"/>
      <c r="R41" s="373"/>
      <c r="S41" s="377"/>
      <c r="T41" s="377"/>
      <c r="U41" s="377"/>
      <c r="V41" s="377"/>
      <c r="W41" s="377"/>
      <c r="X41" s="378"/>
    </row>
    <row r="42" spans="2:27" ht="17.25" customHeight="1">
      <c r="B42" s="72"/>
      <c r="C42" s="68"/>
      <c r="D42" s="73"/>
      <c r="E42" s="73"/>
      <c r="H42" s="373"/>
      <c r="I42" s="373"/>
      <c r="J42" s="373"/>
      <c r="K42" s="373"/>
      <c r="L42" s="62"/>
      <c r="M42" s="60"/>
      <c r="N42" s="373"/>
      <c r="O42" s="373"/>
      <c r="P42" s="373"/>
      <c r="Q42" s="373"/>
      <c r="R42" s="373"/>
      <c r="S42" s="375"/>
      <c r="T42" s="375"/>
      <c r="U42" s="375"/>
      <c r="V42" s="375"/>
      <c r="W42" s="375"/>
      <c r="X42" s="376"/>
    </row>
    <row r="43" spans="2:27" ht="17.25" customHeight="1">
      <c r="B43" s="74"/>
      <c r="C43" s="75"/>
      <c r="D43" s="76"/>
      <c r="E43" s="76"/>
      <c r="F43" s="63"/>
      <c r="G43" s="63"/>
      <c r="H43" s="63"/>
      <c r="I43" s="63"/>
      <c r="J43" s="63"/>
      <c r="K43" s="63"/>
      <c r="L43" s="64"/>
      <c r="M43" s="121"/>
      <c r="N43" s="63"/>
      <c r="O43" s="63"/>
      <c r="P43" s="63"/>
      <c r="Q43" s="63"/>
      <c r="R43" s="63"/>
      <c r="S43" s="63"/>
      <c r="T43" s="63"/>
      <c r="U43" s="63"/>
      <c r="V43" s="63"/>
      <c r="W43" s="63"/>
      <c r="X43" s="65"/>
    </row>
    <row r="44" spans="2:27" ht="15.75" customHeight="1">
      <c r="B44" s="379" t="s">
        <v>594</v>
      </c>
      <c r="C44" s="379"/>
      <c r="D44" s="379"/>
      <c r="E44" s="379"/>
      <c r="F44" s="379"/>
      <c r="G44" s="379"/>
      <c r="H44" s="379"/>
      <c r="I44" s="379"/>
      <c r="J44" s="379"/>
      <c r="K44" s="379"/>
      <c r="L44" s="379"/>
      <c r="M44" s="379"/>
      <c r="N44" s="379"/>
      <c r="O44" s="379"/>
      <c r="P44" s="379"/>
      <c r="Q44" s="379"/>
      <c r="R44" s="379"/>
      <c r="S44" s="379"/>
      <c r="T44" s="379"/>
      <c r="U44" s="379"/>
      <c r="V44" s="379"/>
      <c r="W44" s="379"/>
      <c r="X44" s="379"/>
      <c r="Z44" s="66"/>
    </row>
    <row r="45" spans="2:27" ht="126.75" customHeight="1">
      <c r="B45" s="400" t="s">
        <v>684</v>
      </c>
      <c r="C45" s="401"/>
      <c r="D45" s="401"/>
      <c r="E45" s="401"/>
      <c r="F45" s="401"/>
      <c r="G45" s="401"/>
      <c r="H45" s="401"/>
      <c r="I45" s="401"/>
      <c r="J45" s="401"/>
      <c r="K45" s="401"/>
      <c r="L45" s="401"/>
      <c r="M45" s="401"/>
      <c r="N45" s="401"/>
      <c r="O45" s="401"/>
      <c r="P45" s="401"/>
      <c r="Q45" s="401"/>
      <c r="R45" s="401"/>
      <c r="S45" s="401"/>
      <c r="T45" s="401"/>
      <c r="U45" s="401"/>
      <c r="V45" s="401"/>
      <c r="W45" s="401"/>
      <c r="X45" s="402"/>
      <c r="Y45" s="60"/>
      <c r="Z45" s="60"/>
      <c r="AA45" s="60"/>
    </row>
    <row r="46" spans="2:27" ht="18" customHeight="1">
      <c r="B46" s="380" t="s">
        <v>595</v>
      </c>
      <c r="C46" s="380"/>
      <c r="D46" s="380"/>
      <c r="E46" s="380"/>
      <c r="F46" s="380"/>
      <c r="G46" s="380"/>
      <c r="H46" s="380"/>
      <c r="I46" s="380"/>
      <c r="J46" s="380"/>
      <c r="K46" s="380"/>
      <c r="L46" s="380"/>
      <c r="M46" s="380"/>
      <c r="N46" s="380"/>
      <c r="O46" s="380"/>
      <c r="P46" s="380"/>
      <c r="Q46" s="380"/>
      <c r="R46" s="380"/>
      <c r="S46" s="380"/>
      <c r="T46" s="380"/>
      <c r="U46" s="380"/>
      <c r="V46" s="380"/>
      <c r="W46" s="380"/>
      <c r="X46" s="380"/>
      <c r="Y46" s="67"/>
      <c r="Z46" s="68"/>
      <c r="AA46" s="62"/>
    </row>
    <row r="47" spans="2:27" ht="32.25" customHeight="1">
      <c r="B47" s="403" t="s">
        <v>682</v>
      </c>
      <c r="C47" s="404"/>
      <c r="D47" s="404"/>
      <c r="E47" s="404"/>
      <c r="F47" s="404"/>
      <c r="G47" s="404"/>
      <c r="H47" s="404"/>
      <c r="I47" s="404"/>
      <c r="J47" s="404"/>
      <c r="K47" s="404"/>
      <c r="L47" s="404"/>
      <c r="M47" s="404"/>
      <c r="N47" s="404"/>
      <c r="O47" s="404"/>
      <c r="P47" s="404"/>
      <c r="Q47" s="404"/>
      <c r="R47" s="404"/>
      <c r="S47" s="404"/>
      <c r="T47" s="404"/>
      <c r="U47" s="404"/>
      <c r="V47" s="404"/>
      <c r="W47" s="404"/>
      <c r="X47" s="405"/>
      <c r="Y47" s="67"/>
      <c r="Z47" s="68"/>
      <c r="AA47" s="62"/>
    </row>
    <row r="48" spans="2:27" ht="16.149999999999999" customHeight="1">
      <c r="B48" s="380" t="s">
        <v>596</v>
      </c>
      <c r="C48" s="380"/>
      <c r="D48" s="380"/>
      <c r="E48" s="380"/>
      <c r="F48" s="380"/>
      <c r="G48" s="380"/>
      <c r="H48" s="380"/>
      <c r="I48" s="380"/>
      <c r="J48" s="380"/>
      <c r="K48" s="380"/>
      <c r="L48" s="380"/>
      <c r="M48" s="380"/>
      <c r="N48" s="380"/>
      <c r="O48" s="380"/>
      <c r="P48" s="380"/>
      <c r="Q48" s="380"/>
      <c r="R48" s="380"/>
      <c r="S48" s="380"/>
      <c r="T48" s="380"/>
      <c r="U48" s="380"/>
      <c r="V48" s="380"/>
      <c r="W48" s="380"/>
      <c r="X48" s="380"/>
      <c r="Y48" s="67"/>
      <c r="Z48" s="68"/>
      <c r="AA48" s="62"/>
    </row>
    <row r="49" spans="2:27" ht="15.6" customHeight="1">
      <c r="B49" s="69" t="s">
        <v>3</v>
      </c>
      <c r="C49" s="381" t="s">
        <v>597</v>
      </c>
      <c r="D49" s="382"/>
      <c r="E49" s="383" t="s">
        <v>598</v>
      </c>
      <c r="F49" s="381"/>
      <c r="G49" s="381"/>
      <c r="H49" s="381"/>
      <c r="I49" s="381"/>
      <c r="J49" s="381"/>
      <c r="K49" s="382"/>
      <c r="L49" s="383" t="s">
        <v>599</v>
      </c>
      <c r="M49" s="381"/>
      <c r="N49" s="381"/>
      <c r="O49" s="381"/>
      <c r="P49" s="381"/>
      <c r="Q49" s="381"/>
      <c r="R49" s="381"/>
      <c r="S49" s="382"/>
      <c r="T49" s="383" t="s">
        <v>600</v>
      </c>
      <c r="U49" s="381"/>
      <c r="V49" s="381"/>
      <c r="W49" s="381"/>
      <c r="X49" s="382"/>
      <c r="Y49" s="67"/>
      <c r="Z49" s="68"/>
      <c r="AA49" s="62"/>
    </row>
    <row r="50" spans="2:27" ht="15" customHeight="1">
      <c r="B50" s="114">
        <v>1</v>
      </c>
      <c r="C50" s="384">
        <v>44302</v>
      </c>
      <c r="D50" s="336"/>
      <c r="E50" s="336" t="s">
        <v>626</v>
      </c>
      <c r="F50" s="336"/>
      <c r="G50" s="336"/>
      <c r="H50" s="336"/>
      <c r="I50" s="336"/>
      <c r="J50" s="336"/>
      <c r="K50" s="336"/>
      <c r="L50" s="336" t="s">
        <v>627</v>
      </c>
      <c r="M50" s="336"/>
      <c r="N50" s="336"/>
      <c r="O50" s="336"/>
      <c r="P50" s="336"/>
      <c r="Q50" s="336"/>
      <c r="R50" s="336"/>
      <c r="S50" s="336"/>
      <c r="T50" s="384">
        <v>44302</v>
      </c>
      <c r="U50" s="336"/>
      <c r="V50" s="336"/>
      <c r="W50" s="336"/>
      <c r="X50" s="336"/>
      <c r="Y50" s="67"/>
      <c r="Z50" s="68"/>
      <c r="AA50" s="62"/>
    </row>
    <row r="51" spans="2:27" ht="30" customHeight="1">
      <c r="B51" s="114">
        <v>2</v>
      </c>
      <c r="C51" s="384">
        <v>44720</v>
      </c>
      <c r="D51" s="336"/>
      <c r="E51" s="336" t="s">
        <v>628</v>
      </c>
      <c r="F51" s="336"/>
      <c r="G51" s="336"/>
      <c r="H51" s="336"/>
      <c r="I51" s="336"/>
      <c r="J51" s="336"/>
      <c r="K51" s="336"/>
      <c r="L51" s="336" t="s">
        <v>629</v>
      </c>
      <c r="M51" s="336"/>
      <c r="N51" s="336"/>
      <c r="O51" s="336"/>
      <c r="P51" s="336"/>
      <c r="Q51" s="336"/>
      <c r="R51" s="336"/>
      <c r="S51" s="336"/>
      <c r="T51" s="384">
        <v>44785</v>
      </c>
      <c r="U51" s="336"/>
      <c r="V51" s="336"/>
      <c r="W51" s="336"/>
      <c r="X51" s="336"/>
      <c r="Y51" s="67"/>
      <c r="Z51" s="68"/>
      <c r="AA51" s="62"/>
    </row>
    <row r="52" spans="2:27" ht="15" customHeight="1">
      <c r="B52" s="114"/>
      <c r="C52" s="336"/>
      <c r="D52" s="336"/>
      <c r="E52" s="336"/>
      <c r="F52" s="336"/>
      <c r="G52" s="336"/>
      <c r="H52" s="336"/>
      <c r="I52" s="336"/>
      <c r="J52" s="336"/>
      <c r="K52" s="336"/>
      <c r="L52" s="336"/>
      <c r="M52" s="336"/>
      <c r="N52" s="336"/>
      <c r="O52" s="336"/>
      <c r="P52" s="336"/>
      <c r="Q52" s="336"/>
      <c r="R52" s="336"/>
      <c r="S52" s="336"/>
      <c r="T52" s="336"/>
      <c r="U52" s="336"/>
      <c r="V52" s="336"/>
      <c r="W52" s="336"/>
      <c r="X52" s="336"/>
      <c r="Y52" s="67"/>
      <c r="Z52" s="68"/>
      <c r="AA52" s="62"/>
    </row>
    <row r="53" spans="2:27" ht="15" customHeight="1">
      <c r="B53" s="114"/>
      <c r="C53" s="336"/>
      <c r="D53" s="336"/>
      <c r="E53" s="336"/>
      <c r="F53" s="336"/>
      <c r="G53" s="336"/>
      <c r="H53" s="336"/>
      <c r="I53" s="336"/>
      <c r="J53" s="336"/>
      <c r="K53" s="336"/>
      <c r="L53" s="336"/>
      <c r="M53" s="336"/>
      <c r="N53" s="336"/>
      <c r="O53" s="336"/>
      <c r="P53" s="336"/>
      <c r="Q53" s="336"/>
      <c r="R53" s="336"/>
      <c r="S53" s="336"/>
      <c r="T53" s="336"/>
      <c r="U53" s="336"/>
      <c r="V53" s="336"/>
      <c r="W53" s="336"/>
      <c r="X53" s="336"/>
      <c r="Y53" s="67"/>
      <c r="Z53" s="68"/>
      <c r="AA53" s="62"/>
    </row>
    <row r="54" spans="2:27" ht="15" customHeight="1">
      <c r="B54" s="114"/>
      <c r="C54" s="336"/>
      <c r="D54" s="336"/>
      <c r="E54" s="336"/>
      <c r="F54" s="336"/>
      <c r="G54" s="336"/>
      <c r="H54" s="336"/>
      <c r="I54" s="336"/>
      <c r="J54" s="336"/>
      <c r="K54" s="336"/>
      <c r="L54" s="336"/>
      <c r="M54" s="336"/>
      <c r="N54" s="336"/>
      <c r="O54" s="336"/>
      <c r="P54" s="336"/>
      <c r="Q54" s="336"/>
      <c r="R54" s="336"/>
      <c r="S54" s="336"/>
      <c r="T54" s="336"/>
      <c r="U54" s="336"/>
      <c r="V54" s="336"/>
      <c r="W54" s="336"/>
      <c r="X54" s="336"/>
      <c r="Y54" s="67"/>
      <c r="Z54" s="68"/>
      <c r="AA54" s="62"/>
    </row>
    <row r="55" spans="2:27" ht="15.6" customHeight="1">
      <c r="B55" s="318" t="s">
        <v>601</v>
      </c>
      <c r="C55" s="319"/>
      <c r="D55" s="319"/>
      <c r="E55" s="319"/>
      <c r="F55" s="319"/>
      <c r="G55" s="319"/>
      <c r="H55" s="319"/>
      <c r="I55" s="319"/>
      <c r="J55" s="319"/>
      <c r="K55" s="319"/>
      <c r="L55" s="319"/>
      <c r="M55" s="319"/>
      <c r="N55" s="319"/>
      <c r="O55" s="319"/>
      <c r="P55" s="319"/>
      <c r="Q55" s="319"/>
      <c r="R55" s="319"/>
      <c r="S55" s="319"/>
      <c r="T55" s="319"/>
      <c r="U55" s="319"/>
      <c r="V55" s="319"/>
      <c r="W55" s="319"/>
      <c r="X55" s="320"/>
      <c r="Y55" s="67"/>
      <c r="Z55" s="68"/>
      <c r="AA55" s="62"/>
    </row>
    <row r="56" spans="2:27" ht="26.65" customHeight="1">
      <c r="B56" s="70" t="s">
        <v>602</v>
      </c>
      <c r="C56" s="321" t="s">
        <v>603</v>
      </c>
      <c r="D56" s="322"/>
      <c r="E56" s="322"/>
      <c r="F56" s="322"/>
      <c r="G56" s="322"/>
      <c r="H56" s="322"/>
      <c r="I56" s="322"/>
      <c r="J56" s="322"/>
      <c r="K56" s="322"/>
      <c r="L56" s="322"/>
      <c r="M56" s="323"/>
      <c r="N56" s="324" t="s">
        <v>604</v>
      </c>
      <c r="O56" s="325"/>
      <c r="P56" s="321" t="s">
        <v>634</v>
      </c>
      <c r="Q56" s="322"/>
      <c r="R56" s="322"/>
      <c r="S56" s="322"/>
      <c r="T56" s="322"/>
      <c r="U56" s="322"/>
      <c r="V56" s="322"/>
      <c r="W56" s="322"/>
      <c r="X56" s="323"/>
    </row>
    <row r="57" spans="2:27" ht="24.6" customHeight="1">
      <c r="B57" s="70" t="s">
        <v>605</v>
      </c>
      <c r="C57" s="321" t="s">
        <v>606</v>
      </c>
      <c r="D57" s="322"/>
      <c r="E57" s="322"/>
      <c r="F57" s="322"/>
      <c r="G57" s="322"/>
      <c r="H57" s="322"/>
      <c r="I57" s="322"/>
      <c r="J57" s="322"/>
      <c r="K57" s="322"/>
      <c r="L57" s="322"/>
      <c r="M57" s="323"/>
      <c r="N57" s="324" t="s">
        <v>604</v>
      </c>
      <c r="O57" s="325"/>
      <c r="P57" s="321" t="s">
        <v>633</v>
      </c>
      <c r="Q57" s="322"/>
      <c r="R57" s="322"/>
      <c r="S57" s="322"/>
      <c r="T57" s="322"/>
      <c r="U57" s="322"/>
      <c r="V57" s="322"/>
      <c r="W57" s="322"/>
      <c r="X57" s="323"/>
    </row>
    <row r="58" spans="2:27" ht="27.6" customHeight="1">
      <c r="B58" s="70" t="s">
        <v>630</v>
      </c>
      <c r="C58" s="321" t="s">
        <v>607</v>
      </c>
      <c r="D58" s="322"/>
      <c r="E58" s="322"/>
      <c r="F58" s="322"/>
      <c r="G58" s="322"/>
      <c r="H58" s="322"/>
      <c r="I58" s="322"/>
      <c r="J58" s="322"/>
      <c r="K58" s="322"/>
      <c r="L58" s="322"/>
      <c r="M58" s="323"/>
      <c r="N58" s="324" t="s">
        <v>604</v>
      </c>
      <c r="O58" s="325"/>
      <c r="P58" s="321" t="s">
        <v>631</v>
      </c>
      <c r="Q58" s="322"/>
      <c r="R58" s="322"/>
      <c r="S58" s="322"/>
      <c r="T58" s="322"/>
      <c r="U58" s="322"/>
      <c r="V58" s="322"/>
      <c r="W58" s="322"/>
      <c r="X58" s="323"/>
    </row>
    <row r="59" spans="2:27" ht="13.5" customHeight="1">
      <c r="B59" s="318" t="s">
        <v>679</v>
      </c>
      <c r="C59" s="319"/>
      <c r="D59" s="319"/>
      <c r="E59" s="319"/>
      <c r="F59" s="319"/>
      <c r="G59" s="319"/>
      <c r="H59" s="319"/>
      <c r="I59" s="319"/>
      <c r="J59" s="319"/>
      <c r="K59" s="319"/>
      <c r="L59" s="319"/>
      <c r="M59" s="319"/>
      <c r="N59" s="319"/>
      <c r="O59" s="319"/>
      <c r="P59" s="319"/>
      <c r="Q59" s="319"/>
      <c r="R59" s="319"/>
      <c r="S59" s="319"/>
      <c r="T59" s="319"/>
      <c r="U59" s="319"/>
      <c r="V59" s="319"/>
      <c r="W59" s="319"/>
      <c r="X59" s="320"/>
    </row>
    <row r="60" spans="2:27" ht="23.45" customHeight="1">
      <c r="B60" s="104" t="s">
        <v>680</v>
      </c>
      <c r="C60" s="321"/>
      <c r="D60" s="322"/>
      <c r="E60" s="322"/>
      <c r="F60" s="322"/>
      <c r="G60" s="322"/>
      <c r="H60" s="322"/>
      <c r="I60" s="322"/>
      <c r="J60" s="322"/>
      <c r="K60" s="322"/>
      <c r="L60" s="322"/>
      <c r="M60" s="323"/>
      <c r="N60" s="324" t="s">
        <v>604</v>
      </c>
      <c r="O60" s="325"/>
      <c r="P60" s="321"/>
      <c r="Q60" s="322"/>
      <c r="R60" s="322"/>
      <c r="S60" s="322"/>
      <c r="T60" s="322"/>
      <c r="U60" s="322"/>
      <c r="V60" s="322"/>
      <c r="W60" s="322"/>
      <c r="X60" s="323"/>
    </row>
    <row r="61" spans="2:27" ht="23.45" customHeight="1">
      <c r="B61" s="104" t="s">
        <v>680</v>
      </c>
      <c r="C61" s="321"/>
      <c r="D61" s="322"/>
      <c r="E61" s="322"/>
      <c r="F61" s="322"/>
      <c r="G61" s="322"/>
      <c r="H61" s="322"/>
      <c r="I61" s="322"/>
      <c r="J61" s="322"/>
      <c r="K61" s="322"/>
      <c r="L61" s="322"/>
      <c r="M61" s="323"/>
      <c r="N61" s="324" t="s">
        <v>604</v>
      </c>
      <c r="O61" s="325"/>
      <c r="P61" s="321"/>
      <c r="Q61" s="322"/>
      <c r="R61" s="322"/>
      <c r="S61" s="322"/>
      <c r="T61" s="322"/>
      <c r="U61" s="322"/>
      <c r="V61" s="322"/>
      <c r="W61" s="322"/>
      <c r="X61" s="323"/>
    </row>
  </sheetData>
  <sheetProtection selectLockedCells="1" selectUnlockedCells="1"/>
  <mergeCells count="183">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1"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10A1-E4CB-4D5E-AC4B-3F9DBC495E52}">
  <sheetPr>
    <pageSetUpPr fitToPage="1"/>
  </sheetPr>
  <dimension ref="B1:AC61"/>
  <sheetViews>
    <sheetView showGridLines="0" view="pageBreakPreview" topLeftCell="C1" zoomScaleNormal="100" zoomScaleSheetLayoutView="100" workbookViewId="0">
      <selection activeCell="B47" sqref="B47:X47"/>
    </sheetView>
  </sheetViews>
  <sheetFormatPr baseColWidth="10" defaultColWidth="5.140625" defaultRowHeight="13.5" customHeight="1"/>
  <cols>
    <col min="1" max="1" width="1.85546875" style="115" customWidth="1"/>
    <col min="2" max="2" width="12.28515625" style="115" bestFit="1" customWidth="1"/>
    <col min="3" max="3" width="11.7109375" style="115" customWidth="1"/>
    <col min="4" max="4" width="12.7109375" style="71" customWidth="1"/>
    <col min="5" max="5" width="9.140625" style="71" customWidth="1"/>
    <col min="6" max="12" width="7.42578125" style="115" customWidth="1"/>
    <col min="13" max="13" width="11.85546875" style="115" customWidth="1"/>
    <col min="14" max="23" width="7.42578125" style="115" customWidth="1"/>
    <col min="24" max="24" width="10.5703125" style="115" customWidth="1"/>
    <col min="25" max="25" width="41.140625" style="115" customWidth="1"/>
    <col min="26" max="26" width="11.7109375" style="115" customWidth="1"/>
    <col min="27" max="27" width="29.7109375" style="115" customWidth="1"/>
    <col min="28" max="28" width="16.28515625" style="53" customWidth="1"/>
    <col min="29" max="29" width="5.140625" style="53"/>
    <col min="30" max="16384" width="5.140625" style="115"/>
  </cols>
  <sheetData>
    <row r="1" spans="2:27" ht="15.6" customHeight="1">
      <c r="B1" s="327"/>
      <c r="C1" s="327"/>
      <c r="D1" s="327" t="s">
        <v>0</v>
      </c>
      <c r="E1" s="327"/>
      <c r="F1" s="327"/>
      <c r="G1" s="327"/>
      <c r="H1" s="327"/>
      <c r="I1" s="327"/>
      <c r="J1" s="327"/>
      <c r="K1" s="327"/>
      <c r="L1" s="327"/>
      <c r="M1" s="327"/>
      <c r="N1" s="327"/>
      <c r="O1" s="327"/>
      <c r="P1" s="327"/>
      <c r="Q1" s="327"/>
      <c r="R1" s="327"/>
      <c r="S1" s="334" t="s">
        <v>1</v>
      </c>
      <c r="T1" s="334"/>
      <c r="U1" s="334"/>
      <c r="V1" s="334" t="s">
        <v>610</v>
      </c>
      <c r="W1" s="334"/>
      <c r="X1" s="334"/>
    </row>
    <row r="2" spans="2:27" ht="12.75">
      <c r="B2" s="327"/>
      <c r="C2" s="327"/>
      <c r="D2" s="327"/>
      <c r="E2" s="327"/>
      <c r="F2" s="327"/>
      <c r="G2" s="327"/>
      <c r="H2" s="327"/>
      <c r="I2" s="327"/>
      <c r="J2" s="327"/>
      <c r="K2" s="327"/>
      <c r="L2" s="327"/>
      <c r="M2" s="327"/>
      <c r="N2" s="327"/>
      <c r="O2" s="327"/>
      <c r="P2" s="327"/>
      <c r="Q2" s="327"/>
      <c r="R2" s="327"/>
      <c r="S2" s="334" t="s">
        <v>3</v>
      </c>
      <c r="T2" s="334"/>
      <c r="U2" s="334"/>
      <c r="V2" s="335" t="s">
        <v>611</v>
      </c>
      <c r="W2" s="335"/>
      <c r="X2" s="335"/>
    </row>
    <row r="3" spans="2:27" ht="12.75">
      <c r="B3" s="327"/>
      <c r="C3" s="327"/>
      <c r="D3" s="327" t="s">
        <v>545</v>
      </c>
      <c r="E3" s="327"/>
      <c r="F3" s="327"/>
      <c r="G3" s="327"/>
      <c r="H3" s="327"/>
      <c r="I3" s="327"/>
      <c r="J3" s="327"/>
      <c r="K3" s="327"/>
      <c r="L3" s="327"/>
      <c r="M3" s="327"/>
      <c r="N3" s="327"/>
      <c r="O3" s="327"/>
      <c r="P3" s="327"/>
      <c r="Q3" s="327"/>
      <c r="R3" s="327"/>
      <c r="S3" s="334" t="s">
        <v>5</v>
      </c>
      <c r="T3" s="334"/>
      <c r="U3" s="334"/>
      <c r="V3" s="334" t="s">
        <v>71</v>
      </c>
      <c r="W3" s="334"/>
      <c r="X3" s="334"/>
    </row>
    <row r="4" spans="2:27" ht="15.6" customHeight="1">
      <c r="B4" s="327"/>
      <c r="C4" s="327"/>
      <c r="D4" s="327"/>
      <c r="E4" s="327"/>
      <c r="F4" s="327"/>
      <c r="G4" s="327"/>
      <c r="H4" s="327"/>
      <c r="I4" s="327"/>
      <c r="J4" s="327"/>
      <c r="K4" s="327"/>
      <c r="L4" s="327"/>
      <c r="M4" s="327"/>
      <c r="N4" s="327"/>
      <c r="O4" s="327"/>
      <c r="P4" s="327"/>
      <c r="Q4" s="327"/>
      <c r="R4" s="327"/>
      <c r="S4" s="334" t="s">
        <v>546</v>
      </c>
      <c r="T4" s="334"/>
      <c r="U4" s="334"/>
      <c r="V4" s="326">
        <v>44725</v>
      </c>
      <c r="W4" s="327"/>
      <c r="X4" s="327"/>
    </row>
    <row r="5" spans="2:27" ht="9" customHeight="1">
      <c r="B5" s="328"/>
      <c r="C5" s="329"/>
      <c r="D5" s="329"/>
      <c r="E5" s="329"/>
      <c r="F5" s="329"/>
      <c r="G5" s="329"/>
      <c r="H5" s="329"/>
      <c r="I5" s="329"/>
      <c r="J5" s="329"/>
      <c r="K5" s="329"/>
      <c r="L5" s="329"/>
      <c r="M5" s="329"/>
      <c r="N5" s="329"/>
      <c r="O5" s="329"/>
      <c r="P5" s="329"/>
      <c r="Q5" s="329"/>
      <c r="R5" s="329"/>
      <c r="S5" s="329"/>
      <c r="T5" s="329"/>
      <c r="U5" s="329"/>
      <c r="V5" s="329"/>
      <c r="W5" s="329"/>
      <c r="X5" s="330"/>
    </row>
    <row r="6" spans="2:27" ht="18.600000000000001" customHeight="1">
      <c r="B6" s="331" t="s">
        <v>547</v>
      </c>
      <c r="C6" s="332"/>
      <c r="D6" s="332"/>
      <c r="E6" s="332"/>
      <c r="F6" s="332"/>
      <c r="G6" s="332"/>
      <c r="H6" s="332"/>
      <c r="I6" s="332"/>
      <c r="J6" s="332"/>
      <c r="K6" s="332"/>
      <c r="L6" s="332"/>
      <c r="M6" s="332"/>
      <c r="N6" s="332"/>
      <c r="O6" s="332"/>
      <c r="P6" s="332"/>
      <c r="Q6" s="332"/>
      <c r="R6" s="332"/>
      <c r="S6" s="332"/>
      <c r="T6" s="332"/>
      <c r="U6" s="332"/>
      <c r="V6" s="332"/>
      <c r="W6" s="332"/>
      <c r="X6" s="333"/>
    </row>
    <row r="7" spans="2:27" ht="16.899999999999999" customHeight="1">
      <c r="B7" s="328" t="s">
        <v>548</v>
      </c>
      <c r="C7" s="329"/>
      <c r="D7" s="329"/>
      <c r="E7" s="329"/>
      <c r="F7" s="329"/>
      <c r="G7" s="329"/>
      <c r="H7" s="330"/>
      <c r="I7" s="328" t="s">
        <v>549</v>
      </c>
      <c r="J7" s="329"/>
      <c r="K7" s="329"/>
      <c r="L7" s="329"/>
      <c r="M7" s="329"/>
      <c r="N7" s="329"/>
      <c r="O7" s="329"/>
      <c r="P7" s="329"/>
      <c r="Q7" s="329"/>
      <c r="R7" s="329"/>
      <c r="S7" s="329"/>
      <c r="T7" s="330"/>
      <c r="U7" s="328" t="s">
        <v>550</v>
      </c>
      <c r="V7" s="329"/>
      <c r="W7" s="329"/>
      <c r="X7" s="330"/>
    </row>
    <row r="8" spans="2:27" ht="26.65" customHeight="1">
      <c r="B8" s="337" t="s">
        <v>551</v>
      </c>
      <c r="C8" s="338"/>
      <c r="D8" s="338"/>
      <c r="E8" s="338"/>
      <c r="F8" s="338"/>
      <c r="G8" s="338"/>
      <c r="H8" s="339"/>
      <c r="I8" s="337" t="s">
        <v>552</v>
      </c>
      <c r="J8" s="338"/>
      <c r="K8" s="338"/>
      <c r="L8" s="338"/>
      <c r="M8" s="338"/>
      <c r="N8" s="338"/>
      <c r="O8" s="338"/>
      <c r="P8" s="338"/>
      <c r="Q8" s="338"/>
      <c r="R8" s="338"/>
      <c r="S8" s="338"/>
      <c r="T8" s="339"/>
      <c r="U8" s="337" t="s">
        <v>553</v>
      </c>
      <c r="V8" s="338"/>
      <c r="W8" s="338"/>
      <c r="X8" s="339"/>
    </row>
    <row r="9" spans="2:27" ht="19.149999999999999" customHeight="1">
      <c r="B9" s="331" t="s">
        <v>554</v>
      </c>
      <c r="C9" s="332"/>
      <c r="D9" s="332"/>
      <c r="E9" s="332"/>
      <c r="F9" s="332"/>
      <c r="G9" s="332"/>
      <c r="H9" s="332"/>
      <c r="I9" s="332"/>
      <c r="J9" s="332"/>
      <c r="K9" s="332"/>
      <c r="L9" s="332"/>
      <c r="M9" s="332"/>
      <c r="N9" s="332"/>
      <c r="O9" s="332"/>
      <c r="P9" s="332"/>
      <c r="Q9" s="332"/>
      <c r="R9" s="332"/>
      <c r="S9" s="332"/>
      <c r="T9" s="332"/>
      <c r="U9" s="332"/>
      <c r="V9" s="332"/>
      <c r="W9" s="332"/>
      <c r="X9" s="333"/>
    </row>
    <row r="10" spans="2:27" ht="15" customHeight="1">
      <c r="B10" s="327" t="s">
        <v>555</v>
      </c>
      <c r="C10" s="327"/>
      <c r="D10" s="327"/>
      <c r="E10" s="327"/>
      <c r="F10" s="327"/>
      <c r="G10" s="328" t="s">
        <v>556</v>
      </c>
      <c r="H10" s="329"/>
      <c r="I10" s="329"/>
      <c r="J10" s="329"/>
      <c r="K10" s="329"/>
      <c r="L10" s="329"/>
      <c r="M10" s="329"/>
      <c r="N10" s="329"/>
      <c r="O10" s="330"/>
      <c r="P10" s="328" t="s">
        <v>612</v>
      </c>
      <c r="Q10" s="329"/>
      <c r="R10" s="329"/>
      <c r="S10" s="329"/>
      <c r="T10" s="329"/>
      <c r="U10" s="330"/>
      <c r="V10" s="328" t="s">
        <v>3</v>
      </c>
      <c r="W10" s="329"/>
      <c r="X10" s="330"/>
    </row>
    <row r="11" spans="2:27" ht="34.9" customHeight="1">
      <c r="B11" s="336" t="s">
        <v>557</v>
      </c>
      <c r="C11" s="336"/>
      <c r="D11" s="336"/>
      <c r="E11" s="336"/>
      <c r="F11" s="336"/>
      <c r="G11" s="321" t="s">
        <v>613</v>
      </c>
      <c r="H11" s="322"/>
      <c r="I11" s="322"/>
      <c r="J11" s="322"/>
      <c r="K11" s="322"/>
      <c r="L11" s="322"/>
      <c r="M11" s="322"/>
      <c r="N11" s="322"/>
      <c r="O11" s="323"/>
      <c r="P11" s="337" t="s">
        <v>677</v>
      </c>
      <c r="Q11" s="338"/>
      <c r="R11" s="338"/>
      <c r="S11" s="338"/>
      <c r="T11" s="338"/>
      <c r="U11" s="339"/>
      <c r="V11" s="340" t="s">
        <v>678</v>
      </c>
      <c r="W11" s="341"/>
      <c r="X11" s="342"/>
    </row>
    <row r="12" spans="2:27" ht="49.9" customHeight="1">
      <c r="B12" s="327" t="s">
        <v>614</v>
      </c>
      <c r="C12" s="327"/>
      <c r="D12" s="327"/>
      <c r="E12" s="327"/>
      <c r="F12" s="327" t="s">
        <v>615</v>
      </c>
      <c r="G12" s="327"/>
      <c r="H12" s="327"/>
      <c r="I12" s="327"/>
      <c r="J12" s="327"/>
      <c r="K12" s="327"/>
      <c r="L12" s="327"/>
      <c r="M12" s="327"/>
      <c r="N12" s="343" t="s">
        <v>616</v>
      </c>
      <c r="O12" s="343"/>
      <c r="P12" s="343"/>
      <c r="Q12" s="343"/>
      <c r="R12" s="343"/>
      <c r="S12" s="327" t="s">
        <v>558</v>
      </c>
      <c r="T12" s="327"/>
      <c r="U12" s="327"/>
      <c r="V12" s="327"/>
      <c r="W12" s="327"/>
      <c r="X12" s="327"/>
    </row>
    <row r="13" spans="2:27" ht="81.599999999999994" customHeight="1">
      <c r="B13" s="336" t="s">
        <v>559</v>
      </c>
      <c r="C13" s="336"/>
      <c r="D13" s="336"/>
      <c r="E13" s="336"/>
      <c r="F13" s="336" t="s">
        <v>350</v>
      </c>
      <c r="G13" s="336"/>
      <c r="H13" s="336"/>
      <c r="I13" s="336"/>
      <c r="J13" s="336"/>
      <c r="K13" s="336"/>
      <c r="L13" s="336"/>
      <c r="M13" s="336"/>
      <c r="N13" s="349" t="s">
        <v>560</v>
      </c>
      <c r="O13" s="349"/>
      <c r="P13" s="349"/>
      <c r="Q13" s="349"/>
      <c r="R13" s="349"/>
      <c r="S13" s="349" t="s">
        <v>560</v>
      </c>
      <c r="T13" s="349"/>
      <c r="U13" s="349"/>
      <c r="V13" s="349"/>
      <c r="W13" s="349"/>
      <c r="X13" s="349"/>
    </row>
    <row r="14" spans="2:27" ht="16.149999999999999" customHeight="1">
      <c r="B14" s="350" t="s">
        <v>561</v>
      </c>
      <c r="C14" s="351"/>
      <c r="D14" s="351"/>
      <c r="E14" s="351"/>
      <c r="F14" s="352"/>
      <c r="G14" s="356" t="s">
        <v>617</v>
      </c>
      <c r="H14" s="357"/>
      <c r="I14" s="357"/>
      <c r="J14" s="358"/>
      <c r="K14" s="350" t="s">
        <v>618</v>
      </c>
      <c r="L14" s="351"/>
      <c r="M14" s="351"/>
      <c r="N14" s="352"/>
      <c r="O14" s="328" t="s">
        <v>562</v>
      </c>
      <c r="P14" s="329"/>
      <c r="Q14" s="329"/>
      <c r="R14" s="329"/>
      <c r="S14" s="329"/>
      <c r="T14" s="329"/>
      <c r="U14" s="329"/>
      <c r="V14" s="329"/>
      <c r="W14" s="329"/>
      <c r="X14" s="330"/>
      <c r="Y14" s="54"/>
      <c r="Z14" s="54"/>
      <c r="AA14" s="54"/>
    </row>
    <row r="15" spans="2:27" ht="64.900000000000006" customHeight="1">
      <c r="B15" s="353"/>
      <c r="C15" s="354"/>
      <c r="D15" s="354"/>
      <c r="E15" s="354"/>
      <c r="F15" s="355"/>
      <c r="G15" s="359"/>
      <c r="H15" s="360"/>
      <c r="I15" s="360"/>
      <c r="J15" s="361"/>
      <c r="K15" s="353"/>
      <c r="L15" s="354"/>
      <c r="M15" s="354"/>
      <c r="N15" s="355"/>
      <c r="O15" s="328" t="s">
        <v>563</v>
      </c>
      <c r="P15" s="329"/>
      <c r="Q15" s="329"/>
      <c r="R15" s="330"/>
      <c r="S15" s="344" t="s">
        <v>564</v>
      </c>
      <c r="T15" s="345"/>
      <c r="U15" s="346"/>
      <c r="V15" s="344" t="s">
        <v>565</v>
      </c>
      <c r="W15" s="345"/>
      <c r="X15" s="346"/>
      <c r="Y15" s="54"/>
      <c r="Z15" s="54"/>
      <c r="AA15" s="54"/>
    </row>
    <row r="16" spans="2:27" ht="25.9" customHeight="1">
      <c r="B16" s="336" t="s">
        <v>619</v>
      </c>
      <c r="C16" s="336"/>
      <c r="D16" s="336"/>
      <c r="E16" s="336"/>
      <c r="F16" s="336"/>
      <c r="G16" s="347" t="s">
        <v>620</v>
      </c>
      <c r="H16" s="347"/>
      <c r="I16" s="347"/>
      <c r="J16" s="347"/>
      <c r="K16" s="347">
        <v>1</v>
      </c>
      <c r="L16" s="347"/>
      <c r="M16" s="347"/>
      <c r="N16" s="347"/>
      <c r="O16" s="77" t="s">
        <v>566</v>
      </c>
      <c r="P16" s="77" t="s">
        <v>567</v>
      </c>
      <c r="Q16" s="77" t="s">
        <v>568</v>
      </c>
      <c r="R16" s="77" t="s">
        <v>569</v>
      </c>
      <c r="S16" s="336" t="s">
        <v>621</v>
      </c>
      <c r="T16" s="336"/>
      <c r="U16" s="336"/>
      <c r="V16" s="348" t="s">
        <v>567</v>
      </c>
      <c r="W16" s="348"/>
      <c r="X16" s="348"/>
    </row>
    <row r="17" spans="2:27" ht="88.9" customHeight="1">
      <c r="B17" s="336"/>
      <c r="C17" s="336"/>
      <c r="D17" s="336"/>
      <c r="E17" s="336"/>
      <c r="F17" s="336"/>
      <c r="G17" s="347"/>
      <c r="H17" s="347"/>
      <c r="I17" s="347"/>
      <c r="J17" s="347"/>
      <c r="K17" s="347"/>
      <c r="L17" s="347"/>
      <c r="M17" s="347"/>
      <c r="N17" s="347"/>
      <c r="O17" s="117">
        <v>1</v>
      </c>
      <c r="P17" s="117">
        <v>1</v>
      </c>
      <c r="Q17" s="117">
        <v>1</v>
      </c>
      <c r="R17" s="117">
        <v>1</v>
      </c>
      <c r="S17" s="336"/>
      <c r="T17" s="336"/>
      <c r="U17" s="336"/>
      <c r="V17" s="348"/>
      <c r="W17" s="348"/>
      <c r="X17" s="348"/>
    </row>
    <row r="18" spans="2:27" ht="18" customHeight="1">
      <c r="B18" s="331" t="s">
        <v>570</v>
      </c>
      <c r="C18" s="332"/>
      <c r="D18" s="332"/>
      <c r="E18" s="332"/>
      <c r="F18" s="332"/>
      <c r="G18" s="332"/>
      <c r="H18" s="332"/>
      <c r="I18" s="332"/>
      <c r="J18" s="332"/>
      <c r="K18" s="332"/>
      <c r="L18" s="332"/>
      <c r="M18" s="332"/>
      <c r="N18" s="332"/>
      <c r="O18" s="332"/>
      <c r="P18" s="332"/>
      <c r="Q18" s="332"/>
      <c r="R18" s="332"/>
      <c r="S18" s="332"/>
      <c r="T18" s="332"/>
      <c r="U18" s="332"/>
      <c r="V18" s="332"/>
      <c r="W18" s="332"/>
      <c r="X18" s="333"/>
      <c r="Z18" s="115" t="s">
        <v>571</v>
      </c>
    </row>
    <row r="19" spans="2:27" ht="34.9" customHeight="1">
      <c r="B19" s="362" t="s">
        <v>572</v>
      </c>
      <c r="C19" s="356" t="s">
        <v>573</v>
      </c>
      <c r="D19" s="358"/>
      <c r="E19" s="356" t="s">
        <v>574</v>
      </c>
      <c r="F19" s="358"/>
      <c r="G19" s="364" t="s">
        <v>575</v>
      </c>
      <c r="H19" s="365"/>
      <c r="I19" s="365"/>
      <c r="J19" s="365"/>
      <c r="K19" s="365"/>
      <c r="L19" s="365"/>
      <c r="M19" s="365"/>
      <c r="N19" s="365"/>
      <c r="O19" s="365"/>
      <c r="P19" s="365"/>
      <c r="Q19" s="365"/>
      <c r="R19" s="366"/>
      <c r="S19" s="356" t="s">
        <v>576</v>
      </c>
      <c r="T19" s="357"/>
      <c r="U19" s="357"/>
      <c r="V19" s="357"/>
      <c r="W19" s="357"/>
      <c r="X19" s="358"/>
    </row>
    <row r="20" spans="2:27" ht="28.5" customHeight="1">
      <c r="B20" s="363"/>
      <c r="C20" s="359"/>
      <c r="D20" s="361"/>
      <c r="E20" s="359"/>
      <c r="F20" s="361"/>
      <c r="G20" s="328" t="s">
        <v>577</v>
      </c>
      <c r="H20" s="329"/>
      <c r="I20" s="330"/>
      <c r="J20" s="328" t="s">
        <v>578</v>
      </c>
      <c r="K20" s="329"/>
      <c r="L20" s="330"/>
      <c r="M20" s="344" t="s">
        <v>579</v>
      </c>
      <c r="N20" s="345"/>
      <c r="O20" s="346"/>
      <c r="P20" s="344" t="s">
        <v>580</v>
      </c>
      <c r="Q20" s="345"/>
      <c r="R20" s="346"/>
      <c r="S20" s="359"/>
      <c r="T20" s="360"/>
      <c r="U20" s="360"/>
      <c r="V20" s="360"/>
      <c r="W20" s="360"/>
      <c r="X20" s="361"/>
    </row>
    <row r="21" spans="2:27" ht="43.9" customHeight="1">
      <c r="B21" s="113" t="s">
        <v>609</v>
      </c>
      <c r="C21" s="321" t="s">
        <v>581</v>
      </c>
      <c r="D21" s="323"/>
      <c r="E21" s="367">
        <v>1</v>
      </c>
      <c r="F21" s="368"/>
      <c r="G21" s="367">
        <v>1</v>
      </c>
      <c r="H21" s="322"/>
      <c r="I21" s="323"/>
      <c r="J21" s="367" t="s">
        <v>622</v>
      </c>
      <c r="K21" s="322"/>
      <c r="L21" s="323"/>
      <c r="M21" s="367" t="s">
        <v>623</v>
      </c>
      <c r="N21" s="322"/>
      <c r="O21" s="323"/>
      <c r="P21" s="321" t="s">
        <v>582</v>
      </c>
      <c r="Q21" s="322"/>
      <c r="R21" s="323"/>
      <c r="S21" s="321" t="s">
        <v>624</v>
      </c>
      <c r="T21" s="322"/>
      <c r="U21" s="322"/>
      <c r="V21" s="322"/>
      <c r="W21" s="322"/>
      <c r="X21" s="323"/>
    </row>
    <row r="22" spans="2:27" ht="25.15" customHeight="1">
      <c r="B22" s="327" t="s">
        <v>583</v>
      </c>
      <c r="C22" s="327"/>
      <c r="D22" s="327"/>
      <c r="E22" s="327"/>
      <c r="F22" s="327"/>
      <c r="G22" s="327"/>
      <c r="H22" s="327"/>
      <c r="I22" s="327"/>
      <c r="J22" s="327"/>
      <c r="K22" s="327"/>
      <c r="L22" s="327"/>
      <c r="M22" s="327"/>
      <c r="N22" s="327" t="s">
        <v>584</v>
      </c>
      <c r="O22" s="327"/>
      <c r="P22" s="327"/>
      <c r="Q22" s="327"/>
      <c r="R22" s="327"/>
      <c r="S22" s="327"/>
      <c r="T22" s="327"/>
      <c r="U22" s="327"/>
      <c r="V22" s="327"/>
      <c r="W22" s="327"/>
      <c r="X22" s="327"/>
    </row>
    <row r="23" spans="2:27" ht="45.4" customHeight="1">
      <c r="B23" s="336" t="s">
        <v>585</v>
      </c>
      <c r="C23" s="336"/>
      <c r="D23" s="336"/>
      <c r="E23" s="336"/>
      <c r="F23" s="336"/>
      <c r="G23" s="336"/>
      <c r="H23" s="336"/>
      <c r="I23" s="336"/>
      <c r="J23" s="336"/>
      <c r="K23" s="336"/>
      <c r="L23" s="336"/>
      <c r="M23" s="336"/>
      <c r="N23" s="336" t="s">
        <v>586</v>
      </c>
      <c r="O23" s="336"/>
      <c r="P23" s="336"/>
      <c r="Q23" s="336"/>
      <c r="R23" s="336"/>
      <c r="S23" s="336"/>
      <c r="T23" s="336"/>
      <c r="U23" s="336"/>
      <c r="V23" s="336"/>
      <c r="W23" s="336"/>
      <c r="X23" s="336"/>
      <c r="AA23" s="55"/>
    </row>
    <row r="24" spans="2:27" ht="19.149999999999999" customHeight="1">
      <c r="B24" s="331" t="s">
        <v>587</v>
      </c>
      <c r="C24" s="332"/>
      <c r="D24" s="332"/>
      <c r="E24" s="332"/>
      <c r="F24" s="332"/>
      <c r="G24" s="332"/>
      <c r="H24" s="332"/>
      <c r="I24" s="332"/>
      <c r="J24" s="332"/>
      <c r="K24" s="332"/>
      <c r="L24" s="332"/>
      <c r="M24" s="332"/>
      <c r="N24" s="332"/>
      <c r="O24" s="332"/>
      <c r="P24" s="332"/>
      <c r="Q24" s="332"/>
      <c r="R24" s="332"/>
      <c r="S24" s="332"/>
      <c r="T24" s="332"/>
      <c r="U24" s="332"/>
      <c r="V24" s="332"/>
      <c r="W24" s="332"/>
      <c r="X24" s="333"/>
    </row>
    <row r="25" spans="2:27" ht="19.149999999999999" customHeight="1">
      <c r="B25" s="371" t="s">
        <v>588</v>
      </c>
      <c r="C25" s="372"/>
      <c r="D25" s="344" t="s">
        <v>25</v>
      </c>
      <c r="E25" s="345"/>
      <c r="F25" s="345"/>
      <c r="G25" s="345"/>
      <c r="H25" s="346"/>
      <c r="I25" s="328" t="s">
        <v>28</v>
      </c>
      <c r="J25" s="329"/>
      <c r="K25" s="329"/>
      <c r="L25" s="329"/>
      <c r="M25" s="330"/>
      <c r="N25" s="328" t="s">
        <v>31</v>
      </c>
      <c r="O25" s="329"/>
      <c r="P25" s="329"/>
      <c r="Q25" s="329"/>
      <c r="R25" s="329"/>
      <c r="S25" s="330"/>
      <c r="T25" s="344" t="s">
        <v>34</v>
      </c>
      <c r="U25" s="345"/>
      <c r="V25" s="345"/>
      <c r="W25" s="345"/>
      <c r="X25" s="346"/>
    </row>
    <row r="26" spans="2:27" ht="19.149999999999999" customHeight="1">
      <c r="B26" s="369" t="s">
        <v>589</v>
      </c>
      <c r="C26" s="369"/>
      <c r="D26" s="391">
        <v>30</v>
      </c>
      <c r="E26" s="392"/>
      <c r="F26" s="392"/>
      <c r="G26" s="392"/>
      <c r="H26" s="393"/>
      <c r="I26" s="337">
        <v>0</v>
      </c>
      <c r="J26" s="338"/>
      <c r="K26" s="338"/>
      <c r="L26" s="338"/>
      <c r="M26" s="339"/>
      <c r="N26" s="337">
        <v>0</v>
      </c>
      <c r="O26" s="338"/>
      <c r="P26" s="338"/>
      <c r="Q26" s="338"/>
      <c r="R26" s="338"/>
      <c r="S26" s="339"/>
      <c r="T26" s="337">
        <v>0</v>
      </c>
      <c r="U26" s="338"/>
      <c r="V26" s="338"/>
      <c r="W26" s="338"/>
      <c r="X26" s="339"/>
      <c r="Z26" s="57"/>
      <c r="AA26" s="57"/>
    </row>
    <row r="27" spans="2:27" ht="19.149999999999999" customHeight="1">
      <c r="B27" s="369" t="s">
        <v>590</v>
      </c>
      <c r="C27" s="369"/>
      <c r="D27" s="391">
        <v>30</v>
      </c>
      <c r="E27" s="392"/>
      <c r="F27" s="392"/>
      <c r="G27" s="392"/>
      <c r="H27" s="393"/>
      <c r="I27" s="337">
        <v>0</v>
      </c>
      <c r="J27" s="338"/>
      <c r="K27" s="338"/>
      <c r="L27" s="338"/>
      <c r="M27" s="339"/>
      <c r="N27" s="337">
        <v>0</v>
      </c>
      <c r="O27" s="338"/>
      <c r="P27" s="338"/>
      <c r="Q27" s="338"/>
      <c r="R27" s="338"/>
      <c r="S27" s="339"/>
      <c r="T27" s="337">
        <v>0</v>
      </c>
      <c r="U27" s="338"/>
      <c r="V27" s="338"/>
      <c r="W27" s="338"/>
      <c r="X27" s="339"/>
      <c r="Y27" s="55"/>
    </row>
    <row r="28" spans="2:27" ht="19.899999999999999" customHeight="1">
      <c r="B28" s="370" t="s">
        <v>625</v>
      </c>
      <c r="C28" s="370"/>
      <c r="D28" s="370"/>
      <c r="E28" s="370"/>
      <c r="F28" s="370"/>
      <c r="G28" s="370"/>
      <c r="H28" s="370"/>
      <c r="I28" s="370"/>
      <c r="J28" s="370"/>
      <c r="K28" s="370"/>
      <c r="L28" s="370"/>
      <c r="M28" s="370"/>
      <c r="N28" s="370"/>
      <c r="O28" s="370"/>
      <c r="P28" s="370"/>
      <c r="Q28" s="370"/>
      <c r="R28" s="370"/>
      <c r="S28" s="370"/>
      <c r="T28" s="370"/>
      <c r="U28" s="370"/>
      <c r="V28" s="370"/>
      <c r="W28" s="370"/>
      <c r="X28" s="370"/>
    </row>
    <row r="29" spans="2:27" ht="19.899999999999999" customHeight="1">
      <c r="B29" s="118"/>
      <c r="C29" s="119"/>
      <c r="D29" s="119"/>
      <c r="E29" s="119"/>
      <c r="F29" s="119"/>
      <c r="G29" s="119"/>
      <c r="H29" s="119"/>
      <c r="I29" s="119"/>
      <c r="J29" s="119"/>
      <c r="K29" s="119"/>
      <c r="L29" s="119"/>
      <c r="M29" s="119"/>
      <c r="N29" s="119"/>
      <c r="O29" s="119"/>
      <c r="P29" s="119"/>
      <c r="Q29" s="119"/>
      <c r="R29" s="119"/>
      <c r="S29" s="119"/>
      <c r="T29" s="119"/>
      <c r="U29" s="119"/>
      <c r="V29" s="119"/>
      <c r="W29" s="119"/>
      <c r="X29" s="120"/>
    </row>
    <row r="30" spans="2:27" ht="34.5" customHeight="1">
      <c r="B30" s="116" t="s">
        <v>591</v>
      </c>
      <c r="C30" s="122" t="s">
        <v>592</v>
      </c>
      <c r="D30" s="122" t="s">
        <v>593</v>
      </c>
      <c r="E30" s="90" t="s">
        <v>667</v>
      </c>
      <c r="H30" s="373"/>
      <c r="I30" s="373"/>
      <c r="J30" s="373"/>
      <c r="K30" s="373"/>
      <c r="L30" s="373"/>
      <c r="M30" s="373"/>
      <c r="N30" s="373"/>
      <c r="O30" s="373"/>
      <c r="P30" s="373"/>
      <c r="Q30" s="373"/>
      <c r="R30" s="373"/>
      <c r="S30" s="375"/>
      <c r="T30" s="375"/>
      <c r="U30" s="375"/>
      <c r="V30" s="375"/>
      <c r="W30" s="375"/>
      <c r="X30" s="376"/>
    </row>
    <row r="31" spans="2:27" ht="17.649999999999999" customHeight="1">
      <c r="B31" s="56" t="s">
        <v>25</v>
      </c>
      <c r="C31" s="58">
        <f>IF(ISERROR($D$26/$D$27),0,$D$26/$D$27)</f>
        <v>1</v>
      </c>
      <c r="D31" s="59">
        <f>$E$21</f>
        <v>1</v>
      </c>
      <c r="E31" s="59">
        <v>0</v>
      </c>
      <c r="H31" s="374"/>
      <c r="I31" s="374"/>
      <c r="J31" s="373"/>
      <c r="K31" s="373"/>
      <c r="L31" s="60"/>
      <c r="M31" s="61"/>
      <c r="N31" s="374"/>
      <c r="O31" s="374"/>
      <c r="P31" s="374"/>
      <c r="Q31" s="374"/>
      <c r="R31" s="374"/>
      <c r="S31" s="377"/>
      <c r="T31" s="377"/>
      <c r="U31" s="377"/>
      <c r="V31" s="377"/>
      <c r="W31" s="377"/>
      <c r="X31" s="378"/>
    </row>
    <row r="32" spans="2:27" ht="17.649999999999999" customHeight="1">
      <c r="B32" s="56" t="s">
        <v>28</v>
      </c>
      <c r="C32" s="58">
        <f>IF(ISERROR($E$26/$E$27),0,$E$26/$E$27)</f>
        <v>0</v>
      </c>
      <c r="D32" s="59">
        <f t="shared" ref="D32:D34" si="0">$E$21</f>
        <v>1</v>
      </c>
      <c r="E32" s="59">
        <v>0</v>
      </c>
      <c r="H32" s="373"/>
      <c r="I32" s="373"/>
      <c r="J32" s="373"/>
      <c r="K32" s="373"/>
      <c r="L32" s="62"/>
      <c r="M32" s="60"/>
      <c r="N32" s="373"/>
      <c r="O32" s="373"/>
      <c r="P32" s="373"/>
      <c r="Q32" s="373"/>
      <c r="R32" s="373"/>
      <c r="S32" s="377"/>
      <c r="T32" s="377"/>
      <c r="U32" s="377"/>
      <c r="V32" s="377"/>
      <c r="W32" s="377"/>
      <c r="X32" s="378"/>
    </row>
    <row r="33" spans="2:27" ht="17.649999999999999" customHeight="1">
      <c r="B33" s="56" t="s">
        <v>31</v>
      </c>
      <c r="C33" s="58">
        <f>IF(ISERROR($G$26/$G$27),0,$G$26/$G$27)</f>
        <v>0</v>
      </c>
      <c r="D33" s="59">
        <f t="shared" si="0"/>
        <v>1</v>
      </c>
      <c r="E33" s="59">
        <v>0</v>
      </c>
      <c r="H33" s="373"/>
      <c r="I33" s="373"/>
      <c r="J33" s="373"/>
      <c r="K33" s="373"/>
      <c r="L33" s="62"/>
      <c r="M33" s="60"/>
      <c r="N33" s="373"/>
      <c r="O33" s="373"/>
      <c r="P33" s="373"/>
      <c r="Q33" s="373"/>
      <c r="R33" s="373"/>
      <c r="S33" s="377"/>
      <c r="T33" s="377"/>
      <c r="U33" s="377"/>
      <c r="V33" s="377"/>
      <c r="W33" s="377"/>
      <c r="X33" s="378"/>
    </row>
    <row r="34" spans="2:27" ht="17.649999999999999" customHeight="1">
      <c r="B34" s="56" t="s">
        <v>34</v>
      </c>
      <c r="C34" s="58">
        <f>IF(ISERROR(#REF!/#REF!),0,#REF!/#REF!)</f>
        <v>0</v>
      </c>
      <c r="D34" s="59">
        <f t="shared" si="0"/>
        <v>1</v>
      </c>
      <c r="E34" s="59">
        <v>0</v>
      </c>
      <c r="H34" s="373"/>
      <c r="I34" s="373"/>
      <c r="J34" s="373"/>
      <c r="K34" s="373"/>
      <c r="L34" s="62"/>
      <c r="M34" s="60"/>
      <c r="N34" s="373"/>
      <c r="O34" s="373"/>
      <c r="P34" s="373"/>
      <c r="Q34" s="373"/>
      <c r="R34" s="373"/>
      <c r="S34" s="377"/>
      <c r="T34" s="377"/>
      <c r="U34" s="377"/>
      <c r="V34" s="377"/>
      <c r="W34" s="377"/>
      <c r="X34" s="378"/>
    </row>
    <row r="35" spans="2:27" ht="17.649999999999999" customHeight="1">
      <c r="B35" s="72"/>
      <c r="C35" s="68"/>
      <c r="D35" s="73"/>
      <c r="E35" s="73"/>
      <c r="H35" s="373"/>
      <c r="I35" s="373"/>
      <c r="J35" s="373"/>
      <c r="K35" s="373"/>
      <c r="L35" s="62"/>
      <c r="M35" s="60"/>
      <c r="N35" s="373"/>
      <c r="O35" s="373"/>
      <c r="P35" s="373"/>
      <c r="Q35" s="373"/>
      <c r="R35" s="373"/>
      <c r="S35" s="377"/>
      <c r="T35" s="377"/>
      <c r="U35" s="377"/>
      <c r="V35" s="377"/>
      <c r="W35" s="377"/>
      <c r="X35" s="378"/>
    </row>
    <row r="36" spans="2:27" ht="17.649999999999999" customHeight="1">
      <c r="B36" s="72"/>
      <c r="C36" s="68"/>
      <c r="D36" s="73"/>
      <c r="E36" s="73"/>
      <c r="H36" s="373"/>
      <c r="I36" s="373"/>
      <c r="J36" s="373"/>
      <c r="K36" s="373"/>
      <c r="L36" s="62"/>
      <c r="M36" s="60"/>
      <c r="N36" s="373"/>
      <c r="O36" s="373"/>
      <c r="P36" s="373"/>
      <c r="Q36" s="373"/>
      <c r="R36" s="373"/>
      <c r="S36" s="377"/>
      <c r="T36" s="377"/>
      <c r="U36" s="377"/>
      <c r="V36" s="377"/>
      <c r="W36" s="377"/>
      <c r="X36" s="378"/>
    </row>
    <row r="37" spans="2:27" ht="17.649999999999999" customHeight="1">
      <c r="B37" s="72"/>
      <c r="C37" s="68"/>
      <c r="D37" s="73"/>
      <c r="E37" s="73"/>
      <c r="H37" s="373"/>
      <c r="I37" s="373"/>
      <c r="J37" s="373"/>
      <c r="K37" s="373"/>
      <c r="L37" s="62"/>
      <c r="M37" s="60"/>
      <c r="N37" s="373"/>
      <c r="O37" s="373"/>
      <c r="P37" s="373"/>
      <c r="Q37" s="373"/>
      <c r="R37" s="373"/>
      <c r="S37" s="377"/>
      <c r="T37" s="377"/>
      <c r="U37" s="377"/>
      <c r="V37" s="377"/>
      <c r="W37" s="377"/>
      <c r="X37" s="378"/>
    </row>
    <row r="38" spans="2:27" ht="17.649999999999999" customHeight="1">
      <c r="B38" s="72"/>
      <c r="C38" s="68"/>
      <c r="D38" s="73"/>
      <c r="E38" s="73"/>
      <c r="H38" s="373"/>
      <c r="I38" s="373"/>
      <c r="J38" s="373"/>
      <c r="K38" s="373"/>
      <c r="L38" s="62"/>
      <c r="M38" s="60"/>
      <c r="N38" s="373"/>
      <c r="O38" s="373"/>
      <c r="P38" s="373"/>
      <c r="Q38" s="373"/>
      <c r="R38" s="373"/>
      <c r="S38" s="377"/>
      <c r="T38" s="377"/>
      <c r="U38" s="377"/>
      <c r="V38" s="377"/>
      <c r="W38" s="377"/>
      <c r="X38" s="378"/>
    </row>
    <row r="39" spans="2:27" ht="17.649999999999999" customHeight="1">
      <c r="B39" s="72"/>
      <c r="C39" s="68"/>
      <c r="D39" s="73"/>
      <c r="E39" s="73"/>
      <c r="H39" s="373"/>
      <c r="I39" s="373"/>
      <c r="J39" s="373"/>
      <c r="K39" s="373"/>
      <c r="L39" s="62"/>
      <c r="M39" s="60"/>
      <c r="N39" s="373"/>
      <c r="O39" s="373"/>
      <c r="P39" s="373"/>
      <c r="Q39" s="373"/>
      <c r="R39" s="373"/>
      <c r="S39" s="377"/>
      <c r="T39" s="377"/>
      <c r="U39" s="377"/>
      <c r="V39" s="377"/>
      <c r="W39" s="377"/>
      <c r="X39" s="378"/>
    </row>
    <row r="40" spans="2:27" ht="17.649999999999999" customHeight="1">
      <c r="B40" s="72"/>
      <c r="C40" s="68"/>
      <c r="D40" s="73"/>
      <c r="E40" s="73"/>
      <c r="H40" s="373"/>
      <c r="I40" s="373"/>
      <c r="J40" s="373"/>
      <c r="K40" s="373"/>
      <c r="L40" s="62"/>
      <c r="M40" s="60"/>
      <c r="N40" s="373"/>
      <c r="O40" s="373"/>
      <c r="P40" s="373"/>
      <c r="Q40" s="373"/>
      <c r="R40" s="373"/>
      <c r="S40" s="377"/>
      <c r="T40" s="377"/>
      <c r="U40" s="377"/>
      <c r="V40" s="377"/>
      <c r="W40" s="377"/>
      <c r="X40" s="378"/>
    </row>
    <row r="41" spans="2:27" ht="17.649999999999999" customHeight="1">
      <c r="B41" s="72"/>
      <c r="C41" s="68"/>
      <c r="D41" s="73"/>
      <c r="E41" s="73"/>
      <c r="H41" s="373"/>
      <c r="I41" s="373"/>
      <c r="J41" s="373"/>
      <c r="K41" s="373"/>
      <c r="L41" s="62"/>
      <c r="M41" s="60"/>
      <c r="N41" s="373"/>
      <c r="O41" s="373"/>
      <c r="P41" s="373"/>
      <c r="Q41" s="373"/>
      <c r="R41" s="373"/>
      <c r="S41" s="377"/>
      <c r="T41" s="377"/>
      <c r="U41" s="377"/>
      <c r="V41" s="377"/>
      <c r="W41" s="377"/>
      <c r="X41" s="378"/>
    </row>
    <row r="42" spans="2:27" ht="17.25" customHeight="1">
      <c r="B42" s="72"/>
      <c r="C42" s="68"/>
      <c r="D42" s="73"/>
      <c r="E42" s="73"/>
      <c r="H42" s="373"/>
      <c r="I42" s="373"/>
      <c r="J42" s="373"/>
      <c r="K42" s="373"/>
      <c r="L42" s="62"/>
      <c r="M42" s="60"/>
      <c r="N42" s="373"/>
      <c r="O42" s="373"/>
      <c r="P42" s="373"/>
      <c r="Q42" s="373"/>
      <c r="R42" s="373"/>
      <c r="S42" s="375"/>
      <c r="T42" s="375"/>
      <c r="U42" s="375"/>
      <c r="V42" s="375"/>
      <c r="W42" s="375"/>
      <c r="X42" s="376"/>
    </row>
    <row r="43" spans="2:27" ht="17.25" customHeight="1">
      <c r="B43" s="74"/>
      <c r="C43" s="75"/>
      <c r="D43" s="76"/>
      <c r="E43" s="76"/>
      <c r="F43" s="63"/>
      <c r="G43" s="63"/>
      <c r="H43" s="63"/>
      <c r="I43" s="63"/>
      <c r="J43" s="63"/>
      <c r="K43" s="63"/>
      <c r="L43" s="64"/>
      <c r="M43" s="121"/>
      <c r="N43" s="63"/>
      <c r="O43" s="63"/>
      <c r="P43" s="63"/>
      <c r="Q43" s="63"/>
      <c r="R43" s="63"/>
      <c r="S43" s="63"/>
      <c r="T43" s="63"/>
      <c r="U43" s="63"/>
      <c r="V43" s="63"/>
      <c r="W43" s="63"/>
      <c r="X43" s="65"/>
    </row>
    <row r="44" spans="2:27" ht="15.75" customHeight="1">
      <c r="B44" s="379" t="s">
        <v>594</v>
      </c>
      <c r="C44" s="379"/>
      <c r="D44" s="379"/>
      <c r="E44" s="379"/>
      <c r="F44" s="379"/>
      <c r="G44" s="379"/>
      <c r="H44" s="379"/>
      <c r="I44" s="379"/>
      <c r="J44" s="379"/>
      <c r="K44" s="379"/>
      <c r="L44" s="379"/>
      <c r="M44" s="379"/>
      <c r="N44" s="379"/>
      <c r="O44" s="379"/>
      <c r="P44" s="379"/>
      <c r="Q44" s="379"/>
      <c r="R44" s="379"/>
      <c r="S44" s="379"/>
      <c r="T44" s="379"/>
      <c r="U44" s="379"/>
      <c r="V44" s="379"/>
      <c r="W44" s="379"/>
      <c r="X44" s="379"/>
      <c r="Z44" s="66"/>
    </row>
    <row r="45" spans="2:27" ht="63.75" customHeight="1">
      <c r="B45" s="394" t="s">
        <v>681</v>
      </c>
      <c r="C45" s="395"/>
      <c r="D45" s="395"/>
      <c r="E45" s="395"/>
      <c r="F45" s="395"/>
      <c r="G45" s="395"/>
      <c r="H45" s="395"/>
      <c r="I45" s="395"/>
      <c r="J45" s="395"/>
      <c r="K45" s="395"/>
      <c r="L45" s="395"/>
      <c r="M45" s="395"/>
      <c r="N45" s="395"/>
      <c r="O45" s="395"/>
      <c r="P45" s="395"/>
      <c r="Q45" s="395"/>
      <c r="R45" s="395"/>
      <c r="S45" s="395"/>
      <c r="T45" s="395"/>
      <c r="U45" s="395"/>
      <c r="V45" s="395"/>
      <c r="W45" s="395"/>
      <c r="X45" s="396"/>
      <c r="Y45" s="60"/>
      <c r="Z45" s="60"/>
      <c r="AA45" s="60"/>
    </row>
    <row r="46" spans="2:27" ht="18" customHeight="1">
      <c r="B46" s="380" t="s">
        <v>595</v>
      </c>
      <c r="C46" s="380"/>
      <c r="D46" s="380"/>
      <c r="E46" s="380"/>
      <c r="F46" s="380"/>
      <c r="G46" s="380"/>
      <c r="H46" s="380"/>
      <c r="I46" s="380"/>
      <c r="J46" s="380"/>
      <c r="K46" s="380"/>
      <c r="L46" s="380"/>
      <c r="M46" s="380"/>
      <c r="N46" s="380"/>
      <c r="O46" s="380"/>
      <c r="P46" s="380"/>
      <c r="Q46" s="380"/>
      <c r="R46" s="380"/>
      <c r="S46" s="380"/>
      <c r="T46" s="380"/>
      <c r="U46" s="380"/>
      <c r="V46" s="380"/>
      <c r="W46" s="380"/>
      <c r="X46" s="380"/>
      <c r="Y46" s="67"/>
      <c r="Z46" s="68"/>
      <c r="AA46" s="62"/>
    </row>
    <row r="47" spans="2:27" ht="42" customHeight="1">
      <c r="B47" s="397" t="s">
        <v>682</v>
      </c>
      <c r="C47" s="398"/>
      <c r="D47" s="398"/>
      <c r="E47" s="398"/>
      <c r="F47" s="398"/>
      <c r="G47" s="398"/>
      <c r="H47" s="398"/>
      <c r="I47" s="398"/>
      <c r="J47" s="398"/>
      <c r="K47" s="398"/>
      <c r="L47" s="398"/>
      <c r="M47" s="398"/>
      <c r="N47" s="398"/>
      <c r="O47" s="398"/>
      <c r="P47" s="398"/>
      <c r="Q47" s="398"/>
      <c r="R47" s="398"/>
      <c r="S47" s="398"/>
      <c r="T47" s="398"/>
      <c r="U47" s="398"/>
      <c r="V47" s="398"/>
      <c r="W47" s="398"/>
      <c r="X47" s="399"/>
      <c r="Y47" s="67"/>
      <c r="Z47" s="68"/>
      <c r="AA47" s="62"/>
    </row>
    <row r="48" spans="2:27" ht="16.149999999999999" customHeight="1">
      <c r="B48" s="380" t="s">
        <v>596</v>
      </c>
      <c r="C48" s="380"/>
      <c r="D48" s="380"/>
      <c r="E48" s="380"/>
      <c r="F48" s="380"/>
      <c r="G48" s="380"/>
      <c r="H48" s="380"/>
      <c r="I48" s="380"/>
      <c r="J48" s="380"/>
      <c r="K48" s="380"/>
      <c r="L48" s="380"/>
      <c r="M48" s="380"/>
      <c r="N48" s="380"/>
      <c r="O48" s="380"/>
      <c r="P48" s="380"/>
      <c r="Q48" s="380"/>
      <c r="R48" s="380"/>
      <c r="S48" s="380"/>
      <c r="T48" s="380"/>
      <c r="U48" s="380"/>
      <c r="V48" s="380"/>
      <c r="W48" s="380"/>
      <c r="X48" s="380"/>
      <c r="Y48" s="67"/>
      <c r="Z48" s="68"/>
      <c r="AA48" s="62"/>
    </row>
    <row r="49" spans="2:27" ht="15.6" customHeight="1">
      <c r="B49" s="69" t="s">
        <v>3</v>
      </c>
      <c r="C49" s="381" t="s">
        <v>597</v>
      </c>
      <c r="D49" s="382"/>
      <c r="E49" s="383" t="s">
        <v>598</v>
      </c>
      <c r="F49" s="381"/>
      <c r="G49" s="381"/>
      <c r="H49" s="381"/>
      <c r="I49" s="381"/>
      <c r="J49" s="381"/>
      <c r="K49" s="382"/>
      <c r="L49" s="383" t="s">
        <v>599</v>
      </c>
      <c r="M49" s="381"/>
      <c r="N49" s="381"/>
      <c r="O49" s="381"/>
      <c r="P49" s="381"/>
      <c r="Q49" s="381"/>
      <c r="R49" s="381"/>
      <c r="S49" s="382"/>
      <c r="T49" s="383" t="s">
        <v>600</v>
      </c>
      <c r="U49" s="381"/>
      <c r="V49" s="381"/>
      <c r="W49" s="381"/>
      <c r="X49" s="382"/>
      <c r="Y49" s="67"/>
      <c r="Z49" s="68"/>
      <c r="AA49" s="62"/>
    </row>
    <row r="50" spans="2:27" ht="15" customHeight="1">
      <c r="B50" s="114">
        <v>1</v>
      </c>
      <c r="C50" s="384">
        <v>44302</v>
      </c>
      <c r="D50" s="336"/>
      <c r="E50" s="336" t="s">
        <v>626</v>
      </c>
      <c r="F50" s="336"/>
      <c r="G50" s="336"/>
      <c r="H50" s="336"/>
      <c r="I50" s="336"/>
      <c r="J50" s="336"/>
      <c r="K50" s="336"/>
      <c r="L50" s="336" t="s">
        <v>627</v>
      </c>
      <c r="M50" s="336"/>
      <c r="N50" s="336"/>
      <c r="O50" s="336"/>
      <c r="P50" s="336"/>
      <c r="Q50" s="336"/>
      <c r="R50" s="336"/>
      <c r="S50" s="336"/>
      <c r="T50" s="384">
        <v>44302</v>
      </c>
      <c r="U50" s="336"/>
      <c r="V50" s="336"/>
      <c r="W50" s="336"/>
      <c r="X50" s="336"/>
      <c r="Y50" s="67"/>
      <c r="Z50" s="68"/>
      <c r="AA50" s="62"/>
    </row>
    <row r="51" spans="2:27" ht="30" customHeight="1">
      <c r="B51" s="114">
        <v>2</v>
      </c>
      <c r="C51" s="384">
        <v>44720</v>
      </c>
      <c r="D51" s="336"/>
      <c r="E51" s="336" t="s">
        <v>628</v>
      </c>
      <c r="F51" s="336"/>
      <c r="G51" s="336"/>
      <c r="H51" s="336"/>
      <c r="I51" s="336"/>
      <c r="J51" s="336"/>
      <c r="K51" s="336"/>
      <c r="L51" s="336" t="s">
        <v>629</v>
      </c>
      <c r="M51" s="336"/>
      <c r="N51" s="336"/>
      <c r="O51" s="336"/>
      <c r="P51" s="336"/>
      <c r="Q51" s="336"/>
      <c r="R51" s="336"/>
      <c r="S51" s="336"/>
      <c r="T51" s="384">
        <v>44785</v>
      </c>
      <c r="U51" s="336"/>
      <c r="V51" s="336"/>
      <c r="W51" s="336"/>
      <c r="X51" s="336"/>
      <c r="Y51" s="67"/>
      <c r="Z51" s="68"/>
      <c r="AA51" s="62"/>
    </row>
    <row r="52" spans="2:27" ht="15" customHeight="1">
      <c r="B52" s="114"/>
      <c r="C52" s="336"/>
      <c r="D52" s="336"/>
      <c r="E52" s="336"/>
      <c r="F52" s="336"/>
      <c r="G52" s="336"/>
      <c r="H52" s="336"/>
      <c r="I52" s="336"/>
      <c r="J52" s="336"/>
      <c r="K52" s="336"/>
      <c r="L52" s="336"/>
      <c r="M52" s="336"/>
      <c r="N52" s="336"/>
      <c r="O52" s="336"/>
      <c r="P52" s="336"/>
      <c r="Q52" s="336"/>
      <c r="R52" s="336"/>
      <c r="S52" s="336"/>
      <c r="T52" s="336"/>
      <c r="U52" s="336"/>
      <c r="V52" s="336"/>
      <c r="W52" s="336"/>
      <c r="X52" s="336"/>
      <c r="Y52" s="67"/>
      <c r="Z52" s="68"/>
      <c r="AA52" s="62"/>
    </row>
    <row r="53" spans="2:27" ht="15" customHeight="1">
      <c r="B53" s="114"/>
      <c r="C53" s="336"/>
      <c r="D53" s="336"/>
      <c r="E53" s="336"/>
      <c r="F53" s="336"/>
      <c r="G53" s="336"/>
      <c r="H53" s="336"/>
      <c r="I53" s="336"/>
      <c r="J53" s="336"/>
      <c r="K53" s="336"/>
      <c r="L53" s="336"/>
      <c r="M53" s="336"/>
      <c r="N53" s="336"/>
      <c r="O53" s="336"/>
      <c r="P53" s="336"/>
      <c r="Q53" s="336"/>
      <c r="R53" s="336"/>
      <c r="S53" s="336"/>
      <c r="T53" s="336"/>
      <c r="U53" s="336"/>
      <c r="V53" s="336"/>
      <c r="W53" s="336"/>
      <c r="X53" s="336"/>
      <c r="Y53" s="67"/>
      <c r="Z53" s="68"/>
      <c r="AA53" s="62"/>
    </row>
    <row r="54" spans="2:27" ht="15" customHeight="1">
      <c r="B54" s="114"/>
      <c r="C54" s="336"/>
      <c r="D54" s="336"/>
      <c r="E54" s="336"/>
      <c r="F54" s="336"/>
      <c r="G54" s="336"/>
      <c r="H54" s="336"/>
      <c r="I54" s="336"/>
      <c r="J54" s="336"/>
      <c r="K54" s="336"/>
      <c r="L54" s="336"/>
      <c r="M54" s="336"/>
      <c r="N54" s="336"/>
      <c r="O54" s="336"/>
      <c r="P54" s="336"/>
      <c r="Q54" s="336"/>
      <c r="R54" s="336"/>
      <c r="S54" s="336"/>
      <c r="T54" s="336"/>
      <c r="U54" s="336"/>
      <c r="V54" s="336"/>
      <c r="W54" s="336"/>
      <c r="X54" s="336"/>
      <c r="Y54" s="67"/>
      <c r="Z54" s="68"/>
      <c r="AA54" s="62"/>
    </row>
    <row r="55" spans="2:27" ht="15.6" customHeight="1">
      <c r="B55" s="318" t="s">
        <v>601</v>
      </c>
      <c r="C55" s="319"/>
      <c r="D55" s="319"/>
      <c r="E55" s="319"/>
      <c r="F55" s="319"/>
      <c r="G55" s="319"/>
      <c r="H55" s="319"/>
      <c r="I55" s="319"/>
      <c r="J55" s="319"/>
      <c r="K55" s="319"/>
      <c r="L55" s="319"/>
      <c r="M55" s="319"/>
      <c r="N55" s="319"/>
      <c r="O55" s="319"/>
      <c r="P55" s="319"/>
      <c r="Q55" s="319"/>
      <c r="R55" s="319"/>
      <c r="S55" s="319"/>
      <c r="T55" s="319"/>
      <c r="U55" s="319"/>
      <c r="V55" s="319"/>
      <c r="W55" s="319"/>
      <c r="X55" s="320"/>
      <c r="Y55" s="67"/>
      <c r="Z55" s="68"/>
      <c r="AA55" s="62"/>
    </row>
    <row r="56" spans="2:27" ht="26.65" customHeight="1">
      <c r="B56" s="70" t="s">
        <v>602</v>
      </c>
      <c r="C56" s="321" t="s">
        <v>603</v>
      </c>
      <c r="D56" s="322"/>
      <c r="E56" s="322"/>
      <c r="F56" s="322"/>
      <c r="G56" s="322"/>
      <c r="H56" s="322"/>
      <c r="I56" s="322"/>
      <c r="J56" s="322"/>
      <c r="K56" s="322"/>
      <c r="L56" s="322"/>
      <c r="M56" s="323"/>
      <c r="N56" s="324" t="s">
        <v>604</v>
      </c>
      <c r="O56" s="325"/>
      <c r="P56" s="321" t="s">
        <v>634</v>
      </c>
      <c r="Q56" s="322"/>
      <c r="R56" s="322"/>
      <c r="S56" s="322"/>
      <c r="T56" s="322"/>
      <c r="U56" s="322"/>
      <c r="V56" s="322"/>
      <c r="W56" s="322"/>
      <c r="X56" s="323"/>
    </row>
    <row r="57" spans="2:27" ht="24.6" customHeight="1">
      <c r="B57" s="70" t="s">
        <v>605</v>
      </c>
      <c r="C57" s="321" t="s">
        <v>606</v>
      </c>
      <c r="D57" s="322"/>
      <c r="E57" s="322"/>
      <c r="F57" s="322"/>
      <c r="G57" s="322"/>
      <c r="H57" s="322"/>
      <c r="I57" s="322"/>
      <c r="J57" s="322"/>
      <c r="K57" s="322"/>
      <c r="L57" s="322"/>
      <c r="M57" s="323"/>
      <c r="N57" s="324" t="s">
        <v>604</v>
      </c>
      <c r="O57" s="325"/>
      <c r="P57" s="321" t="s">
        <v>633</v>
      </c>
      <c r="Q57" s="322"/>
      <c r="R57" s="322"/>
      <c r="S57" s="322"/>
      <c r="T57" s="322"/>
      <c r="U57" s="322"/>
      <c r="V57" s="322"/>
      <c r="W57" s="322"/>
      <c r="X57" s="323"/>
    </row>
    <row r="58" spans="2:27" ht="27.6" customHeight="1">
      <c r="B58" s="70" t="s">
        <v>630</v>
      </c>
      <c r="C58" s="321" t="s">
        <v>607</v>
      </c>
      <c r="D58" s="322"/>
      <c r="E58" s="322"/>
      <c r="F58" s="322"/>
      <c r="G58" s="322"/>
      <c r="H58" s="322"/>
      <c r="I58" s="322"/>
      <c r="J58" s="322"/>
      <c r="K58" s="322"/>
      <c r="L58" s="322"/>
      <c r="M58" s="323"/>
      <c r="N58" s="324" t="s">
        <v>604</v>
      </c>
      <c r="O58" s="325"/>
      <c r="P58" s="321" t="s">
        <v>631</v>
      </c>
      <c r="Q58" s="322"/>
      <c r="R58" s="322"/>
      <c r="S58" s="322"/>
      <c r="T58" s="322"/>
      <c r="U58" s="322"/>
      <c r="V58" s="322"/>
      <c r="W58" s="322"/>
      <c r="X58" s="323"/>
    </row>
    <row r="59" spans="2:27" ht="13.5" customHeight="1">
      <c r="B59" s="318" t="s">
        <v>679</v>
      </c>
      <c r="C59" s="319"/>
      <c r="D59" s="319"/>
      <c r="E59" s="319"/>
      <c r="F59" s="319"/>
      <c r="G59" s="319"/>
      <c r="H59" s="319"/>
      <c r="I59" s="319"/>
      <c r="J59" s="319"/>
      <c r="K59" s="319"/>
      <c r="L59" s="319"/>
      <c r="M59" s="319"/>
      <c r="N59" s="319"/>
      <c r="O59" s="319"/>
      <c r="P59" s="319"/>
      <c r="Q59" s="319"/>
      <c r="R59" s="319"/>
      <c r="S59" s="319"/>
      <c r="T59" s="319"/>
      <c r="U59" s="319"/>
      <c r="V59" s="319"/>
      <c r="W59" s="319"/>
      <c r="X59" s="320"/>
    </row>
    <row r="60" spans="2:27" ht="20.45" customHeight="1">
      <c r="B60" s="104" t="s">
        <v>680</v>
      </c>
      <c r="C60" s="321"/>
      <c r="D60" s="322"/>
      <c r="E60" s="322"/>
      <c r="F60" s="322"/>
      <c r="G60" s="322"/>
      <c r="H60" s="322"/>
      <c r="I60" s="322"/>
      <c r="J60" s="322"/>
      <c r="K60" s="322"/>
      <c r="L60" s="322"/>
      <c r="M60" s="323"/>
      <c r="N60" s="324" t="s">
        <v>604</v>
      </c>
      <c r="O60" s="325"/>
      <c r="P60" s="321"/>
      <c r="Q60" s="322"/>
      <c r="R60" s="322"/>
      <c r="S60" s="322"/>
      <c r="T60" s="322"/>
      <c r="U60" s="322"/>
      <c r="V60" s="322"/>
      <c r="W60" s="322"/>
      <c r="X60" s="323"/>
    </row>
    <row r="61" spans="2:27" ht="20.45" customHeight="1">
      <c r="B61" s="104" t="s">
        <v>680</v>
      </c>
      <c r="C61" s="321"/>
      <c r="D61" s="322"/>
      <c r="E61" s="322"/>
      <c r="F61" s="322"/>
      <c r="G61" s="322"/>
      <c r="H61" s="322"/>
      <c r="I61" s="322"/>
      <c r="J61" s="322"/>
      <c r="K61" s="322"/>
      <c r="L61" s="322"/>
      <c r="M61" s="323"/>
      <c r="N61" s="324" t="s">
        <v>604</v>
      </c>
      <c r="O61" s="325"/>
      <c r="P61" s="321"/>
      <c r="Q61" s="322"/>
      <c r="R61" s="322"/>
      <c r="S61" s="322"/>
      <c r="T61" s="322"/>
      <c r="U61" s="322"/>
      <c r="V61" s="322"/>
      <c r="W61" s="322"/>
      <c r="X61" s="323"/>
    </row>
  </sheetData>
  <sheetProtection selectLockedCells="1" selectUnlockedCells="1"/>
  <mergeCells count="183">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4:X44"/>
    <mergeCell ref="B45:X45"/>
    <mergeCell ref="B46:X46"/>
    <mergeCell ref="B47:X47"/>
    <mergeCell ref="B48:X48"/>
    <mergeCell ref="C49:D49"/>
    <mergeCell ref="E49:K49"/>
    <mergeCell ref="L49:S49"/>
    <mergeCell ref="T49:X49"/>
    <mergeCell ref="H41:I41"/>
    <mergeCell ref="J41:K41"/>
    <mergeCell ref="N41:O41"/>
    <mergeCell ref="P41:R41"/>
    <mergeCell ref="H42:I42"/>
    <mergeCell ref="J42:K42"/>
    <mergeCell ref="N42:O42"/>
    <mergeCell ref="P42:R42"/>
    <mergeCell ref="H39:I39"/>
    <mergeCell ref="J39:K39"/>
    <mergeCell ref="N39:O39"/>
    <mergeCell ref="P39:R39"/>
    <mergeCell ref="H40:I40"/>
    <mergeCell ref="J40:K40"/>
    <mergeCell ref="N40:O40"/>
    <mergeCell ref="P40:R40"/>
    <mergeCell ref="H37:I37"/>
    <mergeCell ref="J37:K37"/>
    <mergeCell ref="N37:O37"/>
    <mergeCell ref="P37:R37"/>
    <mergeCell ref="H38:I38"/>
    <mergeCell ref="J38:K38"/>
    <mergeCell ref="N38:O38"/>
    <mergeCell ref="P38:R38"/>
    <mergeCell ref="H35:I35"/>
    <mergeCell ref="J35:K35"/>
    <mergeCell ref="N35:O35"/>
    <mergeCell ref="P35:R35"/>
    <mergeCell ref="H36:I36"/>
    <mergeCell ref="J36:K36"/>
    <mergeCell ref="N36:O36"/>
    <mergeCell ref="P36:R36"/>
    <mergeCell ref="P32:R32"/>
    <mergeCell ref="H33:I33"/>
    <mergeCell ref="J33:K33"/>
    <mergeCell ref="N33:O33"/>
    <mergeCell ref="P33:R33"/>
    <mergeCell ref="H34:I34"/>
    <mergeCell ref="J34:K34"/>
    <mergeCell ref="N34:O34"/>
    <mergeCell ref="P34:R34"/>
    <mergeCell ref="H30:I31"/>
    <mergeCell ref="J30:M30"/>
    <mergeCell ref="N30:O31"/>
    <mergeCell ref="P30:R31"/>
    <mergeCell ref="S30:X30"/>
    <mergeCell ref="J31:K31"/>
    <mergeCell ref="S31:X42"/>
    <mergeCell ref="H32:I32"/>
    <mergeCell ref="J32:K32"/>
    <mergeCell ref="N32:O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52"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K193"/>
  <sheetViews>
    <sheetView topLeftCell="A95" workbookViewId="0">
      <selection activeCell="C199" sqref="C199"/>
    </sheetView>
  </sheetViews>
  <sheetFormatPr baseColWidth="10" defaultRowHeight="15"/>
  <cols>
    <col min="3" max="3" width="65.85546875" style="4" customWidth="1"/>
    <col min="4" max="4" width="48.42578125" style="4" customWidth="1"/>
    <col min="7" max="7" width="46.140625" customWidth="1"/>
    <col min="11" max="11" width="34.85546875" customWidth="1"/>
  </cols>
  <sheetData>
    <row r="3" spans="3:11">
      <c r="C3" s="46" t="s">
        <v>77</v>
      </c>
      <c r="D3" s="40" t="s">
        <v>78</v>
      </c>
      <c r="G3" s="43" t="s">
        <v>267</v>
      </c>
      <c r="K3" s="45" t="s">
        <v>284</v>
      </c>
    </row>
    <row r="4" spans="3:11" ht="17.25">
      <c r="C4" s="46" t="s">
        <v>76</v>
      </c>
      <c r="D4" s="41" t="s">
        <v>79</v>
      </c>
      <c r="G4" s="43" t="s">
        <v>11</v>
      </c>
      <c r="K4" s="45" t="s">
        <v>285</v>
      </c>
    </row>
    <row r="5" spans="3:11" ht="17.25">
      <c r="C5" s="46" t="s">
        <v>86</v>
      </c>
      <c r="D5" s="42" t="s">
        <v>80</v>
      </c>
      <c r="G5" s="43" t="s">
        <v>268</v>
      </c>
      <c r="K5" s="45" t="s">
        <v>286</v>
      </c>
    </row>
    <row r="6" spans="3:11" ht="34.5">
      <c r="C6" s="46" t="s">
        <v>95</v>
      </c>
      <c r="D6" s="42" t="s">
        <v>81</v>
      </c>
      <c r="G6" s="43" t="s">
        <v>269</v>
      </c>
      <c r="K6" s="45" t="s">
        <v>287</v>
      </c>
    </row>
    <row r="7" spans="3:11" ht="34.5">
      <c r="C7" s="46" t="s">
        <v>109</v>
      </c>
      <c r="D7" s="42" t="s">
        <v>82</v>
      </c>
      <c r="G7" s="43" t="s">
        <v>283</v>
      </c>
      <c r="K7" s="45" t="s">
        <v>288</v>
      </c>
    </row>
    <row r="8" spans="3:11" ht="34.5">
      <c r="C8" s="46" t="s">
        <v>120</v>
      </c>
      <c r="D8" s="42" t="s">
        <v>83</v>
      </c>
      <c r="G8" s="43" t="s">
        <v>270</v>
      </c>
      <c r="K8" s="45" t="s">
        <v>289</v>
      </c>
    </row>
    <row r="9" spans="3:11" ht="34.5">
      <c r="C9" s="46" t="s">
        <v>130</v>
      </c>
      <c r="D9" s="42" t="s">
        <v>84</v>
      </c>
      <c r="G9" s="43" t="s">
        <v>272</v>
      </c>
      <c r="K9" s="45" t="s">
        <v>290</v>
      </c>
    </row>
    <row r="10" spans="3:11" ht="51.75">
      <c r="C10" s="46" t="s">
        <v>139</v>
      </c>
      <c r="D10" s="42" t="s">
        <v>85</v>
      </c>
      <c r="G10" s="43" t="s">
        <v>271</v>
      </c>
      <c r="K10" s="45" t="s">
        <v>291</v>
      </c>
    </row>
    <row r="11" spans="3:11" ht="34.5">
      <c r="C11" s="46" t="s">
        <v>145</v>
      </c>
      <c r="D11" s="42" t="s">
        <v>87</v>
      </c>
      <c r="G11" s="43" t="s">
        <v>273</v>
      </c>
      <c r="K11" s="45" t="s">
        <v>292</v>
      </c>
    </row>
    <row r="12" spans="3:11" ht="34.5">
      <c r="C12" s="46" t="s">
        <v>158</v>
      </c>
      <c r="D12" s="42" t="s">
        <v>88</v>
      </c>
      <c r="G12" s="43" t="s">
        <v>274</v>
      </c>
      <c r="K12" s="45" t="s">
        <v>293</v>
      </c>
    </row>
    <row r="13" spans="3:11" ht="34.5">
      <c r="C13" s="46" t="s">
        <v>167</v>
      </c>
      <c r="D13" s="42" t="s">
        <v>89</v>
      </c>
      <c r="G13" s="43" t="s">
        <v>275</v>
      </c>
      <c r="K13" s="45" t="s">
        <v>294</v>
      </c>
    </row>
    <row r="14" spans="3:11" ht="34.5">
      <c r="C14" s="46" t="s">
        <v>178</v>
      </c>
      <c r="D14" s="42" t="s">
        <v>90</v>
      </c>
      <c r="G14" s="43" t="s">
        <v>276</v>
      </c>
      <c r="K14" s="45" t="s">
        <v>295</v>
      </c>
    </row>
    <row r="15" spans="3:11" ht="34.5">
      <c r="C15" s="46" t="s">
        <v>189</v>
      </c>
      <c r="D15" s="42" t="s">
        <v>91</v>
      </c>
      <c r="G15" s="43" t="s">
        <v>277</v>
      </c>
      <c r="K15" s="45" t="s">
        <v>296</v>
      </c>
    </row>
    <row r="16" spans="3:11" ht="51.75">
      <c r="C16" s="46" t="s">
        <v>201</v>
      </c>
      <c r="D16" s="42" t="s">
        <v>92</v>
      </c>
      <c r="G16" s="43" t="s">
        <v>278</v>
      </c>
      <c r="K16" s="45" t="s">
        <v>297</v>
      </c>
    </row>
    <row r="17" spans="3:11" ht="51.75">
      <c r="C17" s="46" t="s">
        <v>207</v>
      </c>
      <c r="D17" s="42" t="s">
        <v>93</v>
      </c>
      <c r="G17" s="44" t="s">
        <v>279</v>
      </c>
      <c r="K17" s="45" t="s">
        <v>298</v>
      </c>
    </row>
    <row r="18" spans="3:11" ht="51.75">
      <c r="C18" s="46" t="s">
        <v>218</v>
      </c>
      <c r="D18" s="42" t="s">
        <v>94</v>
      </c>
      <c r="G18" s="44" t="s">
        <v>280</v>
      </c>
      <c r="K18" s="45" t="s">
        <v>299</v>
      </c>
    </row>
    <row r="19" spans="3:11" ht="17.25">
      <c r="C19" s="46" t="s">
        <v>231</v>
      </c>
      <c r="D19" s="42" t="s">
        <v>96</v>
      </c>
      <c r="G19" s="43" t="s">
        <v>281</v>
      </c>
      <c r="K19" s="45" t="s">
        <v>300</v>
      </c>
    </row>
    <row r="20" spans="3:11" ht="34.5">
      <c r="C20" s="46" t="s">
        <v>244</v>
      </c>
      <c r="D20" s="42" t="s">
        <v>97</v>
      </c>
      <c r="G20" s="43" t="s">
        <v>282</v>
      </c>
      <c r="K20" s="45" t="s">
        <v>301</v>
      </c>
    </row>
    <row r="21" spans="3:11" ht="34.5">
      <c r="D21" s="42" t="s">
        <v>98</v>
      </c>
    </row>
    <row r="22" spans="3:11" ht="34.5">
      <c r="C22" s="4" t="s">
        <v>264</v>
      </c>
      <c r="D22" s="42" t="s">
        <v>99</v>
      </c>
    </row>
    <row r="23" spans="3:11" ht="17.25">
      <c r="C23" s="4" t="s">
        <v>265</v>
      </c>
      <c r="D23" s="42" t="s">
        <v>100</v>
      </c>
      <c r="G23" s="43"/>
    </row>
    <row r="24" spans="3:11" ht="17.25">
      <c r="C24" s="4" t="s">
        <v>266</v>
      </c>
      <c r="D24" s="42" t="s">
        <v>101</v>
      </c>
    </row>
    <row r="25" spans="3:11" ht="34.5">
      <c r="D25" s="42" t="s">
        <v>102</v>
      </c>
    </row>
    <row r="26" spans="3:11" ht="17.25">
      <c r="D26" s="42" t="s">
        <v>103</v>
      </c>
    </row>
    <row r="27" spans="3:11" ht="51.75">
      <c r="C27" s="47" t="s">
        <v>302</v>
      </c>
      <c r="D27" s="42" t="s">
        <v>104</v>
      </c>
    </row>
    <row r="28" spans="3:11" ht="34.5">
      <c r="C28" s="47" t="s">
        <v>303</v>
      </c>
      <c r="D28" s="42" t="s">
        <v>105</v>
      </c>
      <c r="G28" s="43"/>
    </row>
    <row r="29" spans="3:11" ht="51.75">
      <c r="C29" s="47" t="s">
        <v>304</v>
      </c>
      <c r="D29" s="42" t="s">
        <v>106</v>
      </c>
      <c r="G29" s="43"/>
    </row>
    <row r="30" spans="3:11" ht="60">
      <c r="C30" s="47" t="s">
        <v>305</v>
      </c>
      <c r="D30" s="42" t="s">
        <v>107</v>
      </c>
      <c r="G30" s="43"/>
    </row>
    <row r="31" spans="3:11" ht="34.5">
      <c r="C31" s="47" t="s">
        <v>306</v>
      </c>
      <c r="D31" s="42" t="s">
        <v>108</v>
      </c>
      <c r="G31" s="43"/>
    </row>
    <row r="32" spans="3:11" ht="30">
      <c r="C32" s="47" t="s">
        <v>307</v>
      </c>
      <c r="D32" s="42" t="s">
        <v>110</v>
      </c>
      <c r="G32" s="43"/>
    </row>
    <row r="33" spans="3:7" ht="45">
      <c r="C33" s="47" t="s">
        <v>308</v>
      </c>
      <c r="D33" s="42" t="s">
        <v>111</v>
      </c>
    </row>
    <row r="34" spans="3:7" ht="45">
      <c r="C34" s="47" t="s">
        <v>309</v>
      </c>
      <c r="D34" s="42" t="s">
        <v>112</v>
      </c>
      <c r="G34" s="43"/>
    </row>
    <row r="35" spans="3:7" ht="34.5">
      <c r="C35" s="47" t="s">
        <v>310</v>
      </c>
      <c r="D35" s="42" t="s">
        <v>113</v>
      </c>
      <c r="G35" s="43"/>
    </row>
    <row r="36" spans="3:7" ht="17.25">
      <c r="C36" s="47"/>
      <c r="D36" s="42" t="s">
        <v>114</v>
      </c>
      <c r="G36" s="43"/>
    </row>
    <row r="37" spans="3:7" ht="34.5">
      <c r="C37" s="47"/>
      <c r="D37" s="42" t="s">
        <v>115</v>
      </c>
      <c r="G37" s="43"/>
    </row>
    <row r="38" spans="3:7" ht="17.25">
      <c r="C38" s="47"/>
      <c r="D38" s="42" t="s">
        <v>116</v>
      </c>
      <c r="G38" s="43"/>
    </row>
    <row r="39" spans="3:7" ht="45">
      <c r="C39" s="47" t="s">
        <v>311</v>
      </c>
      <c r="D39" s="42" t="s">
        <v>117</v>
      </c>
      <c r="G39" s="43"/>
    </row>
    <row r="40" spans="3:7" ht="34.5">
      <c r="C40" s="47" t="s">
        <v>312</v>
      </c>
      <c r="D40" s="42" t="s">
        <v>118</v>
      </c>
      <c r="G40" s="43"/>
    </row>
    <row r="41" spans="3:7" ht="34.5">
      <c r="C41" s="47" t="s">
        <v>313</v>
      </c>
      <c r="D41" s="42" t="s">
        <v>119</v>
      </c>
    </row>
    <row r="42" spans="3:7" ht="34.5">
      <c r="C42" s="47" t="s">
        <v>314</v>
      </c>
      <c r="D42" s="42" t="s">
        <v>121</v>
      </c>
    </row>
    <row r="43" spans="3:7" ht="34.5">
      <c r="C43" s="47" t="s">
        <v>315</v>
      </c>
      <c r="D43" s="42" t="s">
        <v>122</v>
      </c>
    </row>
    <row r="44" spans="3:7" ht="45">
      <c r="C44" s="47" t="s">
        <v>316</v>
      </c>
      <c r="D44" s="42" t="s">
        <v>123</v>
      </c>
    </row>
    <row r="45" spans="3:7" ht="51.75">
      <c r="C45" s="47" t="s">
        <v>317</v>
      </c>
      <c r="D45" s="42" t="s">
        <v>124</v>
      </c>
    </row>
    <row r="46" spans="3:7" ht="34.5">
      <c r="C46" s="47" t="s">
        <v>318</v>
      </c>
      <c r="D46" s="42" t="s">
        <v>125</v>
      </c>
    </row>
    <row r="47" spans="3:7" ht="34.5">
      <c r="C47" s="47" t="s">
        <v>319</v>
      </c>
      <c r="D47" s="42" t="s">
        <v>126</v>
      </c>
    </row>
    <row r="48" spans="3:7" ht="51.75">
      <c r="C48" s="47" t="s">
        <v>320</v>
      </c>
      <c r="D48" s="42" t="s">
        <v>127</v>
      </c>
    </row>
    <row r="49" spans="3:4" ht="34.5">
      <c r="C49" s="47" t="s">
        <v>321</v>
      </c>
      <c r="D49" s="42" t="s">
        <v>128</v>
      </c>
    </row>
    <row r="50" spans="3:4" ht="51.75">
      <c r="C50" s="47" t="s">
        <v>322</v>
      </c>
      <c r="D50" s="42" t="s">
        <v>129</v>
      </c>
    </row>
    <row r="51" spans="3:4" ht="30">
      <c r="C51" s="47" t="s">
        <v>323</v>
      </c>
      <c r="D51" s="42" t="s">
        <v>131</v>
      </c>
    </row>
    <row r="52" spans="3:4" ht="34.5">
      <c r="C52" s="47" t="s">
        <v>324</v>
      </c>
      <c r="D52" s="42" t="s">
        <v>132</v>
      </c>
    </row>
    <row r="53" spans="3:4" ht="51.75">
      <c r="C53" s="47" t="s">
        <v>325</v>
      </c>
      <c r="D53" s="42" t="s">
        <v>133</v>
      </c>
    </row>
    <row r="54" spans="3:4" ht="34.5">
      <c r="C54" s="47" t="s">
        <v>326</v>
      </c>
      <c r="D54" s="42" t="s">
        <v>134</v>
      </c>
    </row>
    <row r="55" spans="3:4" ht="34.5">
      <c r="C55" s="47" t="s">
        <v>327</v>
      </c>
      <c r="D55" s="42" t="s">
        <v>135</v>
      </c>
    </row>
    <row r="56" spans="3:4" ht="34.5">
      <c r="C56" s="47" t="s">
        <v>328</v>
      </c>
      <c r="D56" s="42" t="s">
        <v>136</v>
      </c>
    </row>
    <row r="57" spans="3:4" ht="34.5">
      <c r="D57" s="42" t="s">
        <v>137</v>
      </c>
    </row>
    <row r="58" spans="3:4" ht="90">
      <c r="C58" s="47" t="s">
        <v>329</v>
      </c>
      <c r="D58" s="42" t="s">
        <v>138</v>
      </c>
    </row>
    <row r="59" spans="3:4" ht="45">
      <c r="C59" s="47" t="s">
        <v>330</v>
      </c>
      <c r="D59" s="42" t="s">
        <v>140</v>
      </c>
    </row>
    <row r="60" spans="3:4" ht="60">
      <c r="C60" s="47" t="s">
        <v>331</v>
      </c>
      <c r="D60" s="42" t="s">
        <v>141</v>
      </c>
    </row>
    <row r="61" spans="3:4" ht="60">
      <c r="C61" s="47" t="s">
        <v>332</v>
      </c>
      <c r="D61" s="42" t="s">
        <v>142</v>
      </c>
    </row>
    <row r="62" spans="3:4" ht="60">
      <c r="C62" s="47" t="s">
        <v>333</v>
      </c>
      <c r="D62" s="42" t="s">
        <v>143</v>
      </c>
    </row>
    <row r="63" spans="3:4" ht="34.5">
      <c r="C63" s="47" t="s">
        <v>334</v>
      </c>
      <c r="D63" s="42" t="s">
        <v>144</v>
      </c>
    </row>
    <row r="64" spans="3:4" ht="30">
      <c r="C64" s="47" t="s">
        <v>335</v>
      </c>
      <c r="D64" s="42" t="s">
        <v>146</v>
      </c>
    </row>
    <row r="65" spans="3:4" ht="34.5">
      <c r="C65" s="47" t="s">
        <v>336</v>
      </c>
      <c r="D65" s="42" t="s">
        <v>147</v>
      </c>
    </row>
    <row r="66" spans="3:4" ht="51.75">
      <c r="C66" s="47" t="s">
        <v>337</v>
      </c>
      <c r="D66" s="42" t="s">
        <v>148</v>
      </c>
    </row>
    <row r="67" spans="3:4" ht="34.5">
      <c r="C67" s="47" t="s">
        <v>338</v>
      </c>
      <c r="D67" s="42" t="s">
        <v>149</v>
      </c>
    </row>
    <row r="68" spans="3:4" ht="45">
      <c r="C68" s="47" t="s">
        <v>339</v>
      </c>
      <c r="D68" s="42" t="s">
        <v>150</v>
      </c>
    </row>
    <row r="69" spans="3:4" ht="30">
      <c r="C69" s="47" t="s">
        <v>340</v>
      </c>
      <c r="D69" s="42" t="s">
        <v>151</v>
      </c>
    </row>
    <row r="70" spans="3:4" ht="60">
      <c r="C70" s="47" t="s">
        <v>341</v>
      </c>
      <c r="D70" s="42" t="s">
        <v>152</v>
      </c>
    </row>
    <row r="71" spans="3:4" ht="45">
      <c r="C71" s="47" t="s">
        <v>342</v>
      </c>
      <c r="D71" s="42" t="s">
        <v>153</v>
      </c>
    </row>
    <row r="72" spans="3:4" ht="34.5">
      <c r="C72" s="47" t="s">
        <v>343</v>
      </c>
      <c r="D72" s="42" t="s">
        <v>154</v>
      </c>
    </row>
    <row r="73" spans="3:4" ht="34.5">
      <c r="C73" s="47" t="s">
        <v>366</v>
      </c>
      <c r="D73" s="42" t="s">
        <v>155</v>
      </c>
    </row>
    <row r="74" spans="3:4" ht="34.5">
      <c r="C74" s="47" t="s">
        <v>344</v>
      </c>
      <c r="D74" s="42" t="s">
        <v>156</v>
      </c>
    </row>
    <row r="75" spans="3:4" ht="60">
      <c r="C75" s="47" t="s">
        <v>345</v>
      </c>
      <c r="D75" s="42" t="s">
        <v>157</v>
      </c>
    </row>
    <row r="76" spans="3:4" ht="60">
      <c r="C76" s="47" t="s">
        <v>346</v>
      </c>
      <c r="D76" s="42" t="s">
        <v>159</v>
      </c>
    </row>
    <row r="77" spans="3:4" ht="34.5">
      <c r="C77" s="47" t="s">
        <v>347</v>
      </c>
      <c r="D77" s="42" t="s">
        <v>160</v>
      </c>
    </row>
    <row r="78" spans="3:4" ht="34.5">
      <c r="C78" s="47" t="s">
        <v>348</v>
      </c>
      <c r="D78" s="42" t="s">
        <v>161</v>
      </c>
    </row>
    <row r="79" spans="3:4" ht="45">
      <c r="C79" s="47" t="s">
        <v>349</v>
      </c>
      <c r="D79" s="42" t="s">
        <v>162</v>
      </c>
    </row>
    <row r="80" spans="3:4" ht="45">
      <c r="C80" s="47" t="s">
        <v>350</v>
      </c>
      <c r="D80" s="42" t="s">
        <v>163</v>
      </c>
    </row>
    <row r="81" spans="3:4" ht="45">
      <c r="C81" s="47" t="s">
        <v>351</v>
      </c>
      <c r="D81" s="42" t="s">
        <v>164</v>
      </c>
    </row>
    <row r="82" spans="3:4" ht="45">
      <c r="C82" s="47" t="s">
        <v>352</v>
      </c>
      <c r="D82" s="42" t="s">
        <v>165</v>
      </c>
    </row>
    <row r="83" spans="3:4" ht="34.5">
      <c r="C83" s="47" t="s">
        <v>353</v>
      </c>
      <c r="D83" s="42" t="s">
        <v>166</v>
      </c>
    </row>
    <row r="84" spans="3:4" ht="30">
      <c r="C84" s="47" t="s">
        <v>354</v>
      </c>
      <c r="D84" s="42" t="s">
        <v>168</v>
      </c>
    </row>
    <row r="85" spans="3:4" ht="34.5">
      <c r="C85" s="47" t="s">
        <v>355</v>
      </c>
      <c r="D85" s="42" t="s">
        <v>169</v>
      </c>
    </row>
    <row r="86" spans="3:4" ht="45">
      <c r="C86" s="47" t="s">
        <v>356</v>
      </c>
      <c r="D86" s="42" t="s">
        <v>170</v>
      </c>
    </row>
    <row r="87" spans="3:4" ht="34.5">
      <c r="C87" s="47" t="s">
        <v>357</v>
      </c>
      <c r="D87" s="42" t="s">
        <v>171</v>
      </c>
    </row>
    <row r="88" spans="3:4" ht="34.5">
      <c r="C88" s="47" t="s">
        <v>358</v>
      </c>
      <c r="D88" s="42" t="s">
        <v>172</v>
      </c>
    </row>
    <row r="89" spans="3:4" ht="51.75">
      <c r="C89" s="47" t="s">
        <v>359</v>
      </c>
      <c r="D89" s="42" t="s">
        <v>173</v>
      </c>
    </row>
    <row r="90" spans="3:4" ht="45">
      <c r="C90" s="47" t="s">
        <v>360</v>
      </c>
      <c r="D90" s="42" t="s">
        <v>174</v>
      </c>
    </row>
    <row r="91" spans="3:4" ht="60">
      <c r="C91" s="47" t="s">
        <v>361</v>
      </c>
      <c r="D91" s="42" t="s">
        <v>175</v>
      </c>
    </row>
    <row r="92" spans="3:4" ht="60">
      <c r="C92" s="47" t="s">
        <v>362</v>
      </c>
      <c r="D92" s="42" t="s">
        <v>176</v>
      </c>
    </row>
    <row r="93" spans="3:4" ht="45">
      <c r="C93" s="47" t="s">
        <v>363</v>
      </c>
      <c r="D93" s="42" t="s">
        <v>177</v>
      </c>
    </row>
    <row r="94" spans="3:4" ht="30">
      <c r="C94" s="47" t="s">
        <v>364</v>
      </c>
      <c r="D94" s="42" t="s">
        <v>179</v>
      </c>
    </row>
    <row r="95" spans="3:4" ht="34.5">
      <c r="C95" s="47" t="s">
        <v>365</v>
      </c>
      <c r="D95" s="42" t="s">
        <v>180</v>
      </c>
    </row>
    <row r="96" spans="3:4" ht="17.25">
      <c r="D96" s="42" t="s">
        <v>181</v>
      </c>
    </row>
    <row r="97" spans="3:4" ht="34.5">
      <c r="D97" s="42" t="s">
        <v>182</v>
      </c>
    </row>
    <row r="98" spans="3:4" ht="34.5">
      <c r="C98" s="45" t="s">
        <v>368</v>
      </c>
      <c r="D98" s="42" t="s">
        <v>183</v>
      </c>
    </row>
    <row r="99" spans="3:4" ht="34.5">
      <c r="C99" s="45" t="s">
        <v>369</v>
      </c>
      <c r="D99" s="42" t="s">
        <v>184</v>
      </c>
    </row>
    <row r="100" spans="3:4" ht="34.5">
      <c r="C100" s="45" t="s">
        <v>370</v>
      </c>
      <c r="D100" s="42" t="s">
        <v>185</v>
      </c>
    </row>
    <row r="101" spans="3:4" ht="34.5">
      <c r="C101" s="45" t="s">
        <v>371</v>
      </c>
      <c r="D101" s="42" t="s">
        <v>186</v>
      </c>
    </row>
    <row r="102" spans="3:4" ht="51.75">
      <c r="C102" s="45" t="s">
        <v>372</v>
      </c>
      <c r="D102" s="42" t="s">
        <v>187</v>
      </c>
    </row>
    <row r="103" spans="3:4" ht="51.75">
      <c r="C103" s="45" t="s">
        <v>373</v>
      </c>
      <c r="D103" s="42" t="s">
        <v>188</v>
      </c>
    </row>
    <row r="104" spans="3:4" ht="34.5">
      <c r="C104" s="45" t="s">
        <v>374</v>
      </c>
      <c r="D104" s="42" t="s">
        <v>190</v>
      </c>
    </row>
    <row r="105" spans="3:4" ht="34.5">
      <c r="C105" s="45" t="s">
        <v>375</v>
      </c>
      <c r="D105" s="42" t="s">
        <v>191</v>
      </c>
    </row>
    <row r="106" spans="3:4" ht="34.5">
      <c r="C106" s="45" t="s">
        <v>376</v>
      </c>
      <c r="D106" s="42" t="s">
        <v>192</v>
      </c>
    </row>
    <row r="107" spans="3:4" ht="34.5">
      <c r="C107" s="45" t="s">
        <v>377</v>
      </c>
      <c r="D107" s="42" t="s">
        <v>193</v>
      </c>
    </row>
    <row r="108" spans="3:4" ht="34.5">
      <c r="C108" s="45" t="s">
        <v>378</v>
      </c>
      <c r="D108" s="42" t="s">
        <v>194</v>
      </c>
    </row>
    <row r="109" spans="3:4" ht="34.5">
      <c r="C109" s="45" t="s">
        <v>379</v>
      </c>
      <c r="D109" s="42" t="s">
        <v>195</v>
      </c>
    </row>
    <row r="110" spans="3:4" ht="34.5">
      <c r="C110" s="45" t="s">
        <v>380</v>
      </c>
      <c r="D110" s="42" t="s">
        <v>196</v>
      </c>
    </row>
    <row r="111" spans="3:4" ht="34.5">
      <c r="C111" s="45" t="s">
        <v>381</v>
      </c>
      <c r="D111" s="42" t="s">
        <v>197</v>
      </c>
    </row>
    <row r="112" spans="3:4" ht="34.5">
      <c r="C112" s="45" t="s">
        <v>382</v>
      </c>
      <c r="D112" s="42" t="s">
        <v>198</v>
      </c>
    </row>
    <row r="113" spans="3:4" ht="51.75">
      <c r="C113" s="45" t="s">
        <v>383</v>
      </c>
      <c r="D113" s="42" t="s">
        <v>199</v>
      </c>
    </row>
    <row r="114" spans="3:4" ht="34.5">
      <c r="C114" s="45" t="s">
        <v>384</v>
      </c>
      <c r="D114" s="42" t="s">
        <v>200</v>
      </c>
    </row>
    <row r="115" spans="3:4" ht="51.75">
      <c r="C115" s="45" t="s">
        <v>385</v>
      </c>
      <c r="D115" s="42" t="s">
        <v>202</v>
      </c>
    </row>
    <row r="116" spans="3:4" ht="17.25">
      <c r="C116" s="45" t="s">
        <v>386</v>
      </c>
      <c r="D116" s="42" t="s">
        <v>203</v>
      </c>
    </row>
    <row r="117" spans="3:4" ht="51.75">
      <c r="C117" s="45" t="s">
        <v>387</v>
      </c>
      <c r="D117" s="42" t="s">
        <v>204</v>
      </c>
    </row>
    <row r="118" spans="3:4" ht="51.75">
      <c r="C118" s="45" t="s">
        <v>388</v>
      </c>
      <c r="D118" s="42" t="s">
        <v>205</v>
      </c>
    </row>
    <row r="119" spans="3:4" ht="34.5">
      <c r="C119" s="45" t="s">
        <v>389</v>
      </c>
      <c r="D119" s="42" t="s">
        <v>206</v>
      </c>
    </row>
    <row r="120" spans="3:4" ht="17.25">
      <c r="C120" s="45" t="s">
        <v>390</v>
      </c>
      <c r="D120" s="42" t="s">
        <v>208</v>
      </c>
    </row>
    <row r="121" spans="3:4" ht="17.25">
      <c r="C121" s="45" t="s">
        <v>391</v>
      </c>
      <c r="D121" s="42" t="s">
        <v>209</v>
      </c>
    </row>
    <row r="122" spans="3:4" ht="17.25">
      <c r="C122" s="45" t="s">
        <v>392</v>
      </c>
      <c r="D122" s="42" t="s">
        <v>210</v>
      </c>
    </row>
    <row r="123" spans="3:4" ht="17.25">
      <c r="C123" s="45" t="s">
        <v>393</v>
      </c>
      <c r="D123" s="42" t="s">
        <v>211</v>
      </c>
    </row>
    <row r="124" spans="3:4" ht="17.25">
      <c r="C124" s="45" t="s">
        <v>394</v>
      </c>
      <c r="D124" s="42" t="s">
        <v>212</v>
      </c>
    </row>
    <row r="125" spans="3:4" ht="34.5">
      <c r="C125" s="45" t="s">
        <v>395</v>
      </c>
      <c r="D125" s="42" t="s">
        <v>213</v>
      </c>
    </row>
    <row r="126" spans="3:4" ht="34.5">
      <c r="C126" s="45" t="s">
        <v>396</v>
      </c>
      <c r="D126" s="42" t="s">
        <v>214</v>
      </c>
    </row>
    <row r="127" spans="3:4" ht="51.75">
      <c r="C127" s="45" t="s">
        <v>397</v>
      </c>
      <c r="D127" s="42" t="s">
        <v>215</v>
      </c>
    </row>
    <row r="128" spans="3:4" ht="17.25">
      <c r="C128" s="45" t="s">
        <v>398</v>
      </c>
      <c r="D128" s="42" t="s">
        <v>216</v>
      </c>
    </row>
    <row r="129" spans="3:4" ht="34.5">
      <c r="C129" s="45" t="s">
        <v>399</v>
      </c>
      <c r="D129" s="42" t="s">
        <v>217</v>
      </c>
    </row>
    <row r="130" spans="3:4" ht="34.5">
      <c r="C130" s="45" t="s">
        <v>400</v>
      </c>
      <c r="D130" s="42" t="s">
        <v>219</v>
      </c>
    </row>
    <row r="131" spans="3:4" ht="34.5">
      <c r="C131" s="45" t="s">
        <v>401</v>
      </c>
      <c r="D131" s="42" t="s">
        <v>220</v>
      </c>
    </row>
    <row r="132" spans="3:4" ht="34.5">
      <c r="C132" s="45" t="s">
        <v>402</v>
      </c>
      <c r="D132" s="42" t="s">
        <v>221</v>
      </c>
    </row>
    <row r="133" spans="3:4" ht="34.5">
      <c r="C133" s="45" t="s">
        <v>403</v>
      </c>
      <c r="D133" s="42" t="s">
        <v>222</v>
      </c>
    </row>
    <row r="134" spans="3:4" ht="34.5">
      <c r="C134" s="45" t="s">
        <v>404</v>
      </c>
      <c r="D134" s="42" t="s">
        <v>223</v>
      </c>
    </row>
    <row r="135" spans="3:4" ht="51.75">
      <c r="C135" s="45" t="s">
        <v>405</v>
      </c>
      <c r="D135" s="42" t="s">
        <v>224</v>
      </c>
    </row>
    <row r="136" spans="3:4" ht="34.5">
      <c r="C136" s="45" t="s">
        <v>406</v>
      </c>
      <c r="D136" s="42" t="s">
        <v>225</v>
      </c>
    </row>
    <row r="137" spans="3:4" ht="34.5">
      <c r="C137" s="45" t="s">
        <v>407</v>
      </c>
      <c r="D137" s="42" t="s">
        <v>226</v>
      </c>
    </row>
    <row r="138" spans="3:4" ht="34.5">
      <c r="C138" s="45" t="s">
        <v>408</v>
      </c>
      <c r="D138" s="42" t="s">
        <v>227</v>
      </c>
    </row>
    <row r="139" spans="3:4" ht="51.75">
      <c r="C139" s="45" t="s">
        <v>409</v>
      </c>
      <c r="D139" s="42" t="s">
        <v>228</v>
      </c>
    </row>
    <row r="140" spans="3:4" ht="34.5">
      <c r="C140" s="45" t="s">
        <v>410</v>
      </c>
      <c r="D140" s="42" t="s">
        <v>229</v>
      </c>
    </row>
    <row r="141" spans="3:4" ht="17.25">
      <c r="C141" s="45" t="s">
        <v>411</v>
      </c>
      <c r="D141" s="42" t="s">
        <v>230</v>
      </c>
    </row>
    <row r="142" spans="3:4" ht="17.25">
      <c r="C142" s="45" t="s">
        <v>412</v>
      </c>
      <c r="D142" s="42" t="s">
        <v>232</v>
      </c>
    </row>
    <row r="143" spans="3:4" ht="34.5">
      <c r="C143" s="45" t="s">
        <v>413</v>
      </c>
      <c r="D143" s="42" t="s">
        <v>233</v>
      </c>
    </row>
    <row r="144" spans="3:4" ht="34.5">
      <c r="C144" s="45" t="s">
        <v>414</v>
      </c>
      <c r="D144" s="42" t="s">
        <v>234</v>
      </c>
    </row>
    <row r="145" spans="3:4" ht="34.5">
      <c r="C145" s="45" t="s">
        <v>415</v>
      </c>
      <c r="D145" s="42" t="s">
        <v>235</v>
      </c>
    </row>
    <row r="146" spans="3:4" ht="17.25">
      <c r="C146" s="45" t="s">
        <v>416</v>
      </c>
      <c r="D146" s="42" t="s">
        <v>236</v>
      </c>
    </row>
    <row r="147" spans="3:4" ht="34.5">
      <c r="C147" s="45" t="s">
        <v>417</v>
      </c>
      <c r="D147" s="42" t="s">
        <v>237</v>
      </c>
    </row>
    <row r="148" spans="3:4" ht="34.5">
      <c r="C148" s="45" t="s">
        <v>418</v>
      </c>
      <c r="D148" s="42" t="s">
        <v>238</v>
      </c>
    </row>
    <row r="149" spans="3:4" ht="34.5">
      <c r="C149" s="45" t="s">
        <v>419</v>
      </c>
      <c r="D149" s="42" t="s">
        <v>239</v>
      </c>
    </row>
    <row r="150" spans="3:4" ht="34.5">
      <c r="C150" s="45" t="s">
        <v>420</v>
      </c>
      <c r="D150" s="42" t="s">
        <v>240</v>
      </c>
    </row>
    <row r="151" spans="3:4" ht="51.75">
      <c r="C151" s="45" t="s">
        <v>421</v>
      </c>
      <c r="D151" s="42" t="s">
        <v>241</v>
      </c>
    </row>
    <row r="152" spans="3:4" ht="34.5">
      <c r="C152" s="45" t="s">
        <v>422</v>
      </c>
      <c r="D152" s="42" t="s">
        <v>242</v>
      </c>
    </row>
    <row r="153" spans="3:4" ht="34.5">
      <c r="C153" s="45" t="s">
        <v>423</v>
      </c>
      <c r="D153" s="42" t="s">
        <v>243</v>
      </c>
    </row>
    <row r="154" spans="3:4" ht="34.5">
      <c r="C154" s="45" t="s">
        <v>424</v>
      </c>
      <c r="D154" s="42" t="s">
        <v>245</v>
      </c>
    </row>
    <row r="155" spans="3:4" ht="34.5">
      <c r="C155" s="45" t="s">
        <v>425</v>
      </c>
      <c r="D155" s="42" t="s">
        <v>246</v>
      </c>
    </row>
    <row r="156" spans="3:4" ht="34.5">
      <c r="C156" s="45" t="s">
        <v>426</v>
      </c>
      <c r="D156" s="42" t="s">
        <v>247</v>
      </c>
    </row>
    <row r="157" spans="3:4" ht="34.5">
      <c r="C157" s="45" t="s">
        <v>427</v>
      </c>
      <c r="D157" s="42" t="s">
        <v>248</v>
      </c>
    </row>
    <row r="158" spans="3:4" ht="34.5">
      <c r="C158" s="45" t="s">
        <v>428</v>
      </c>
      <c r="D158" s="42" t="s">
        <v>249</v>
      </c>
    </row>
    <row r="159" spans="3:4" ht="34.5">
      <c r="C159" s="45" t="s">
        <v>429</v>
      </c>
      <c r="D159" s="42" t="s">
        <v>250</v>
      </c>
    </row>
    <row r="160" spans="3:4" ht="34.5">
      <c r="C160" s="45" t="s">
        <v>430</v>
      </c>
      <c r="D160" s="42" t="s">
        <v>251</v>
      </c>
    </row>
    <row r="161" spans="3:4" ht="51.75">
      <c r="C161" s="45" t="s">
        <v>431</v>
      </c>
      <c r="D161" s="42" t="s">
        <v>252</v>
      </c>
    </row>
    <row r="162" spans="3:4" ht="34.5">
      <c r="C162" s="45" t="s">
        <v>432</v>
      </c>
      <c r="D162" s="42" t="s">
        <v>253</v>
      </c>
    </row>
    <row r="163" spans="3:4" ht="34.5">
      <c r="C163" s="45" t="s">
        <v>433</v>
      </c>
      <c r="D163" s="42" t="s">
        <v>254</v>
      </c>
    </row>
    <row r="164" spans="3:4" ht="34.5">
      <c r="C164" s="45" t="s">
        <v>434</v>
      </c>
      <c r="D164" s="42" t="s">
        <v>255</v>
      </c>
    </row>
    <row r="165" spans="3:4" ht="34.5">
      <c r="C165" s="45" t="s">
        <v>435</v>
      </c>
      <c r="D165" s="42" t="s">
        <v>256</v>
      </c>
    </row>
    <row r="166" spans="3:4" ht="34.5">
      <c r="C166" s="45" t="s">
        <v>436</v>
      </c>
      <c r="D166" s="42" t="s">
        <v>257</v>
      </c>
    </row>
    <row r="167" spans="3:4" ht="34.5">
      <c r="C167" s="45" t="s">
        <v>437</v>
      </c>
      <c r="D167" s="42" t="s">
        <v>258</v>
      </c>
    </row>
    <row r="168" spans="3:4" ht="51.75">
      <c r="C168" s="45" t="s">
        <v>438</v>
      </c>
      <c r="D168" s="42" t="s">
        <v>259</v>
      </c>
    </row>
    <row r="169" spans="3:4" ht="34.5">
      <c r="C169" s="45" t="s">
        <v>439</v>
      </c>
      <c r="D169" s="42" t="s">
        <v>260</v>
      </c>
    </row>
    <row r="170" spans="3:4" ht="17.25">
      <c r="C170" s="45" t="s">
        <v>440</v>
      </c>
      <c r="D170" s="42" t="s">
        <v>261</v>
      </c>
    </row>
    <row r="171" spans="3:4" ht="34.5">
      <c r="C171" s="45" t="s">
        <v>441</v>
      </c>
      <c r="D171" s="42" t="s">
        <v>262</v>
      </c>
    </row>
    <row r="172" spans="3:4" ht="17.25">
      <c r="C172" s="45" t="s">
        <v>442</v>
      </c>
      <c r="D172" s="42" t="s">
        <v>263</v>
      </c>
    </row>
    <row r="173" spans="3:4">
      <c r="C173" s="45" t="s">
        <v>443</v>
      </c>
    </row>
    <row r="174" spans="3:4">
      <c r="C174" s="45" t="s">
        <v>444</v>
      </c>
    </row>
    <row r="175" spans="3:4">
      <c r="C175" s="45" t="s">
        <v>445</v>
      </c>
    </row>
    <row r="176" spans="3:4">
      <c r="C176" s="45" t="s">
        <v>446</v>
      </c>
    </row>
    <row r="177" spans="3:3">
      <c r="C177" s="45" t="s">
        <v>447</v>
      </c>
    </row>
    <row r="178" spans="3:3">
      <c r="C178" s="45" t="s">
        <v>448</v>
      </c>
    </row>
    <row r="179" spans="3:3">
      <c r="C179" s="45" t="s">
        <v>449</v>
      </c>
    </row>
    <row r="180" spans="3:3">
      <c r="C180" s="45" t="s">
        <v>450</v>
      </c>
    </row>
    <row r="181" spans="3:3">
      <c r="C181" s="45" t="s">
        <v>451</v>
      </c>
    </row>
    <row r="182" spans="3:3">
      <c r="C182" s="45" t="s">
        <v>452</v>
      </c>
    </row>
    <row r="183" spans="3:3">
      <c r="C183" s="45" t="s">
        <v>453</v>
      </c>
    </row>
    <row r="184" spans="3:3">
      <c r="C184" s="45" t="s">
        <v>454</v>
      </c>
    </row>
    <row r="185" spans="3:3">
      <c r="C185" s="45" t="s">
        <v>455</v>
      </c>
    </row>
    <row r="186" spans="3:3">
      <c r="C186" s="45" t="s">
        <v>456</v>
      </c>
    </row>
    <row r="187" spans="3:3">
      <c r="C187" s="45" t="s">
        <v>457</v>
      </c>
    </row>
    <row r="188" spans="3:3">
      <c r="C188" s="45" t="s">
        <v>458</v>
      </c>
    </row>
    <row r="189" spans="3:3">
      <c r="C189" s="45" t="s">
        <v>459</v>
      </c>
    </row>
    <row r="190" spans="3:3">
      <c r="C190" s="45" t="s">
        <v>460</v>
      </c>
    </row>
    <row r="191" spans="3:3">
      <c r="C191" s="45" t="s">
        <v>461</v>
      </c>
    </row>
    <row r="192" spans="3:3">
      <c r="C192" s="45" t="s">
        <v>462</v>
      </c>
    </row>
    <row r="193" spans="3:3">
      <c r="C193" s="45" t="s">
        <v>463</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F29470D9-F1A0-4175-8964-81FEAEA111AA}">
  <ds:schemaRefs>
    <ds:schemaRef ds:uri="http://schemas.microsoft.com/sharepoint/v3/contenttype/forms"/>
  </ds:schemaRefs>
</ds:datastoreItem>
</file>

<file path=customXml/itemProps2.xml><?xml version="1.0" encoding="utf-8"?>
<ds:datastoreItem xmlns:ds="http://schemas.openxmlformats.org/officeDocument/2006/customXml" ds:itemID="{BB8D7DCB-629D-418A-A414-9DC6206B6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2285CF-5CEA-495C-A43D-D78BCB4A658B}">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DE ACCION</vt:lpstr>
      <vt:lpstr>IN-PEI-SAD-002</vt:lpstr>
      <vt:lpstr>IN-PEI-SAD-001</vt:lpstr>
      <vt:lpstr>Hoja1</vt:lpstr>
      <vt:lpstr>'IN-PEI-SAD-001'!Área_de_impresión</vt:lpstr>
      <vt:lpstr>'IN-PEI-SAD-002'!Área_de_impresión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peña</dc:creator>
  <cp:lastModifiedBy>yuli peña</cp:lastModifiedBy>
  <dcterms:created xsi:type="dcterms:W3CDTF">2021-01-29T16:02:32Z</dcterms:created>
  <dcterms:modified xsi:type="dcterms:W3CDTF">2022-09-20T14:53:13Z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ies>
</file>