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404B7F48-FFA7-44C1-AA1F-7C4A49D59C75}"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 GES-GFI-001" sheetId="16" r:id="rId2"/>
    <sheet name="IN-PEI GES-GFI-002" sheetId="17" r:id="rId3"/>
    <sheet name="Hoja1" sheetId="12" state="hidden" r:id="rId4"/>
    <sheet name="lista" sheetId="15"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ACCION'!$A$25:$AW$62</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GES-GFI-001'!$A$1:$X$63</definedName>
    <definedName name="_xlnm.Print_Area" localSheetId="2">'IN-PEI GES-GFI-002'!$A$1:$X$61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7" l="1"/>
  <c r="C34" i="17"/>
  <c r="D33" i="17"/>
  <c r="C33" i="17"/>
  <c r="D32" i="17"/>
  <c r="C32" i="17"/>
  <c r="D31" i="17"/>
  <c r="C31" i="17"/>
  <c r="E31" i="17" s="1"/>
  <c r="D42" i="16"/>
  <c r="C42" i="16"/>
  <c r="D41" i="16"/>
  <c r="C41" i="16"/>
  <c r="D40" i="16"/>
  <c r="C40" i="16"/>
  <c r="D39" i="16"/>
  <c r="C39" i="16"/>
  <c r="D38" i="16"/>
  <c r="C38" i="16"/>
  <c r="D37" i="16"/>
  <c r="C37" i="16"/>
  <c r="D36" i="16"/>
  <c r="C36" i="16"/>
  <c r="D35" i="16"/>
  <c r="C35" i="16"/>
  <c r="E31" i="16" s="1"/>
  <c r="D34" i="16"/>
  <c r="C34" i="16"/>
  <c r="D33" i="16"/>
  <c r="C33" i="16"/>
  <c r="D32" i="16"/>
  <c r="C32" i="16"/>
  <c r="D31" i="16"/>
  <c r="C31" i="16"/>
  <c r="AP82" i="7" l="1"/>
  <c r="N46" i="7" l="1"/>
  <c r="N42" i="7"/>
  <c r="N38" i="7"/>
  <c r="N34" i="7"/>
  <c r="N30" i="7"/>
  <c r="N26" i="7"/>
  <c r="AR57" i="7" l="1"/>
  <c r="AR56" i="7"/>
  <c r="AR55" i="7"/>
  <c r="AR54" i="7"/>
  <c r="AN54" i="7"/>
  <c r="O38" i="7"/>
  <c r="O34" i="7"/>
  <c r="AN34" i="7"/>
  <c r="AN38" i="7"/>
  <c r="O30" i="7"/>
  <c r="O26" i="7"/>
  <c r="AS54" i="7" l="1"/>
  <c r="K81" i="7"/>
  <c r="K77" i="7"/>
  <c r="K73" i="7"/>
  <c r="O50" i="7"/>
  <c r="O46" i="7" l="1"/>
  <c r="O42" i="7"/>
  <c r="AJ81" i="7"/>
  <c r="AP84" i="7" l="1"/>
  <c r="AP83" i="7"/>
  <c r="AP81" i="7"/>
  <c r="AP80" i="7"/>
  <c r="AP79" i="7"/>
  <c r="AP78" i="7"/>
  <c r="AP77" i="7"/>
  <c r="AJ77" i="7"/>
  <c r="AP76" i="7"/>
  <c r="AP75" i="7"/>
  <c r="AP74" i="7"/>
  <c r="AP73" i="7"/>
  <c r="AJ73" i="7"/>
  <c r="AR53" i="7"/>
  <c r="AR52" i="7"/>
  <c r="AR51" i="7"/>
  <c r="AR50" i="7"/>
  <c r="AN50" i="7"/>
  <c r="AR45" i="7"/>
  <c r="AR44" i="7"/>
  <c r="AR43" i="7"/>
  <c r="AR42" i="7"/>
  <c r="AN42" i="7"/>
  <c r="AR41" i="7"/>
  <c r="AR40" i="7"/>
  <c r="AR39" i="7"/>
  <c r="AR38" i="7"/>
  <c r="AR37" i="7"/>
  <c r="AR36" i="7"/>
  <c r="AR35" i="7"/>
  <c r="AR34" i="7"/>
  <c r="AR33" i="7"/>
  <c r="AR32" i="7"/>
  <c r="AR31" i="7"/>
  <c r="AR30" i="7"/>
  <c r="AN30" i="7"/>
  <c r="AR49" i="7"/>
  <c r="AR48" i="7"/>
  <c r="AR47" i="7"/>
  <c r="AR46" i="7"/>
  <c r="AN46" i="7"/>
  <c r="AR61" i="7"/>
  <c r="AR60" i="7"/>
  <c r="AR59" i="7"/>
  <c r="AR58" i="7"/>
  <c r="AN58" i="7"/>
  <c r="AR29" i="7"/>
  <c r="AR28" i="7"/>
  <c r="AR27" i="7"/>
  <c r="AR26" i="7"/>
  <c r="AQ73" i="7" l="1"/>
  <c r="AQ81" i="7"/>
  <c r="AQ77" i="7"/>
  <c r="AS50" i="7"/>
  <c r="AS46" i="7"/>
  <c r="AS30" i="7"/>
  <c r="AS38" i="7"/>
  <c r="AS26" i="7"/>
  <c r="AS58" i="7"/>
  <c r="AS34" i="7"/>
  <c r="AS42" i="7"/>
  <c r="AQ85" i="7" l="1"/>
  <c r="AS62" i="7"/>
  <c r="R89" i="7" l="1"/>
  <c r="AN26" i="7"/>
</calcChain>
</file>

<file path=xl/sharedStrings.xml><?xml version="1.0" encoding="utf-8"?>
<sst xmlns="http://schemas.openxmlformats.org/spreadsheetml/2006/main" count="1175" uniqueCount="774">
  <si>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</si>
  <si>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</si>
  <si>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</si>
  <si>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</si>
  <si>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</si>
  <si>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</si>
  <si>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</si>
  <si>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</si>
  <si>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</si>
  <si>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</si>
  <si>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</si>
  <si>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</si>
  <si>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</si>
  <si>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Comunicaciones</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</si>
  <si>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</si>
  <si>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</si>
  <si>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</si>
  <si>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</si>
  <si>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</si>
  <si>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</si>
  <si>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</si>
  <si>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</si>
  <si>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</si>
  <si>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</si>
  <si>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</si>
  <si>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</si>
  <si>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</si>
  <si>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</si>
  <si>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</si>
  <si>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</si>
  <si>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</si>
  <si>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</si>
  <si>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</si>
  <si>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</si>
  <si>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</si>
  <si>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</si>
  <si>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</si>
  <si>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</si>
  <si>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</si>
  <si>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</si>
  <si>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</si>
  <si>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</si>
  <si>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</si>
  <si>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</si>
  <si>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</si>
  <si>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</si>
  <si>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</si>
  <si>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</si>
  <si>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</si>
  <si>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</si>
  <si>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</si>
  <si>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</si>
  <si>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</si>
  <si>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</si>
  <si>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</si>
  <si>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</si>
  <si>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</si>
  <si>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</si>
  <si>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</si>
  <si>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</si>
  <si>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</si>
  <si>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</si>
  <si>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</si>
  <si>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</si>
  <si>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</si>
  <si>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</si>
  <si>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</si>
  <si>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</si>
  <si>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</si>
  <si>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</si>
  <si>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</si>
  <si>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</si>
  <si>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</si>
  <si>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</si>
  <si>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</si>
  <si>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</si>
  <si>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</si>
  <si>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</si>
  <si>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</si>
  <si>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</si>
  <si>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</si>
  <si>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</si>
  <si>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</si>
  <si>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</si>
  <si>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</si>
  <si>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</si>
  <si>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</si>
  <si>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</si>
  <si>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</si>
  <si>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</si>
  <si>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</si>
  <si>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</si>
  <si>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</si>
  <si>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</si>
  <si>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</si>
  <si>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</si>
  <si>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</si>
  <si>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</si>
  <si>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</si>
  <si>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</si>
  <si>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</si>
  <si>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</si>
  <si>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</si>
  <si>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</si>
  <si>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</si>
  <si>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</si>
  <si>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</si>
  <si>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</si>
  <si>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</si>
  <si>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</si>
  <si>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</si>
  <si>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</si>
  <si>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</si>
  <si>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</si>
  <si>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</si>
  <si>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</si>
  <si>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</si>
  <si>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</si>
  <si>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</si>
  <si>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</si>
  <si>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</si>
  <si>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</si>
  <si>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</si>
  <si>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</si>
  <si>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</si>
  <si>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</si>
  <si>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</si>
  <si>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</si>
  <si>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</si>
  <si>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</si>
  <si>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</si>
  <si>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</si>
  <si>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</si>
  <si>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</si>
  <si>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</si>
  <si>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</si>
  <si>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</si>
  <si>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</si>
  <si>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</si>
  <si>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</si>
  <si>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</si>
  <si>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</si>
  <si>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</si>
  <si>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</si>
  <si>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</si>
  <si>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</si>
  <si>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</si>
  <si>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</si>
  <si>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</si>
  <si>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</si>
  <si>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</si>
  <si>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</si>
  <si>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</si>
  <si>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</si>
  <si>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</si>
  <si>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</si>
  <si>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</si>
  <si>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</si>
  <si>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</si>
  <si>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</si>
  <si>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</si>
  <si>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</si>
  <si>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</si>
  <si>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</si>
  <si>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</si>
  <si>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</si>
  <si>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</si>
  <si>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</si>
  <si>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</si>
  <si>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</si>
  <si>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</si>
  <si>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</si>
  <si>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</si>
  <si>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</si>
  <si>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</si>
  <si>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</si>
  <si>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</si>
  <si>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</si>
  <si>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</si>
  <si>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</si>
  <si>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</si>
  <si>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</si>
  <si>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</si>
  <si>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</si>
  <si>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</si>
  <si>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</si>
  <si>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</si>
  <si>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</si>
  <si>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</si>
  <si>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</si>
  <si>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</si>
  <si>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</si>
  <si>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</si>
  <si>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</si>
  <si>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</si>
  <si>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</si>
  <si>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</si>
  <si>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</si>
  <si>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</si>
  <si>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</si>
  <si>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</si>
  <si>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</si>
  <si>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</si>
  <si>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</si>
  <si>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</si>
  <si>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</si>
  <si>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</si>
  <si>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</si>
  <si>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</si>
  <si>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</si>
  <si>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</si>
  <si>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</si>
  <si>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</si>
  <si>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</si>
  <si>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</si>
  <si>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</si>
  <si>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</si>
  <si>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</si>
  <si>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</si>
  <si>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</si>
  <si>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</si>
  <si>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</si>
  <si>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</si>
  <si>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</si>
  <si>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</si>
  <si>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</si>
  <si>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</si>
  <si>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</si>
  <si>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</si>
  <si>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</si>
  <si>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</si>
  <si>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</si>
  <si>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</si>
  <si>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</si>
  <si>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</si>
  <si>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</si>
  <si>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</si>
  <si>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</si>
  <si>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</si>
  <si>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</si>
  <si>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</si>
  <si>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</si>
  <si>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</si>
  <si>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</si>
  <si>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</si>
  <si>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</si>
  <si>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</si>
  <si>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</si>
  <si>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</si>
  <si>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</si>
  <si>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</si>
  <si>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</si>
  <si>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</si>
  <si>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</si>
  <si>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</si>
  <si>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</si>
  <si>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</si>
  <si>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</si>
  <si>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</si>
  <si>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</si>
  <si>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</si>
  <si>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</si>
  <si>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</si>
  <si>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</si>
  <si>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</si>
  <si>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</si>
  <si>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</si>
  <si>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</si>
  <si>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</si>
  <si>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</si>
  <si>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</si>
  <si>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</si>
  <si>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</si>
  <si>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</si>
  <si>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</si>
  <si>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</si>
  <si>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</si>
  <si>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</si>
  <si>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</si>
  <si>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</si>
  <si>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</si>
  <si>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</si>
  <si>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</si>
  <si>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</si>
  <si>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</si>
  <si>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</si>
  <si>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</si>
  <si>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</si>
  <si>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</si>
  <si>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</si>
  <si>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</si>
  <si>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</si>
  <si>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</si>
  <si>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</si>
  <si>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</si>
  <si>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</si>
  <si>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</si>
  <si>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</si>
  <si>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</si>
  <si>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</si>
  <si>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</si>
  <si>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</si>
  <si>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</si>
  <si>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</si>
  <si>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</si>
  <si>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</si>
  <si>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</si>
  <si>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</si>
  <si>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</si>
  <si>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</si>
  <si>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</si>
  <si>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</si>
  <si>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</si>
  <si>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</si>
  <si>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</si>
  <si>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</si>
  <si>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</si>
  <si>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</si>
  <si>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</si>
  <si>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</si>
  <si>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</si>
  <si>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</si>
  <si>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</si>
  <si>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</si>
  <si>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</si>
  <si>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</si>
  <si>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</si>
  <si>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</si>
  <si>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</si>
  <si>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</si>
  <si>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</si>
  <si>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</si>
  <si>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</si>
  <si>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</si>
  <si>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</si>
  <si>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</si>
  <si>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</si>
  <si>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</si>
  <si>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</si>
  <si>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</si>
  <si>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</si>
  <si>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</si>
  <si>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</si>
  <si>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</si>
  <si>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</si>
  <si>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</si>
  <si>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</si>
  <si>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</si>
  <si>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</si>
  <si>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</si>
  <si>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</si>
  <si>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</si>
  <si>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</si>
  <si>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</si>
  <si>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</si>
  <si>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</si>
  <si>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</si>
  <si>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</si>
  <si>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</si>
  <si>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</si>
  <si>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</si>
  <si>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</si>
  <si>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</si>
  <si>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</si>
  <si>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</si>
  <si>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</si>
  <si>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</si>
  <si>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</si>
  <si>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</si>
  <si>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</si>
  <si>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</si>
  <si>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</si>
  <si>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</si>
  <si>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</si>
  <si>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</si>
  <si>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</si>
  <si>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</si>
  <si>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</si>
  <si>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</si>
  <si>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</si>
  <si>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</si>
  <si>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</si>
  <si>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</si>
  <si>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</si>
  <si>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</si>
  <si>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</si>
  <si>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</si>
  <si>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</si>
  <si>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</si>
  <si>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</si>
  <si>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</si>
  <si>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</si>
  <si>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</si>
  <si>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</si>
  <si>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</si>
  <si>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</si>
  <si>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</si>
  <si>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</si>
  <si>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</si>
  <si>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</si>
  <si>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</si>
  <si>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</si>
  <si>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</si>
  <si>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</si>
  <si>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</si>
  <si>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</si>
  <si>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</si>
  <si>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</si>
  <si>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</si>
  <si>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</si>
  <si>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</si>
  <si>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</si>
  <si>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</si>
  <si>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</si>
  <si>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</si>
  <si>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</si>
  <si>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</si>
  <si>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</si>
  <si>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</si>
  <si>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</si>
  <si>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</si>
  <si>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</si>
  <si>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</si>
  <si>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</si>
  <si>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</si>
  <si>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</si>
  <si>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</si>
  <si>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</si>
  <si>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</si>
  <si>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</si>
  <si>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</si>
  <si>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</si>
  <si>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</si>
  <si>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</si>
  <si>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</si>
  <si>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</si>
  <si>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</si>
  <si>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</si>
  <si>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</si>
  <si>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</si>
  <si>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</si>
  <si>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</si>
  <si>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</si>
  <si>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</si>
  <si>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</si>
  <si>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</si>
  <si>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</si>
  <si>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</si>
  <si>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</si>
  <si>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</si>
  <si>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</si>
  <si>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</si>
  <si>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</si>
  <si>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</si>
  <si>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</si>
  <si>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</si>
  <si>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</si>
  <si>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</si>
  <si>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</si>
  <si>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</si>
  <si>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</si>
  <si>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</si>
  <si>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</si>
  <si>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</si>
  <si>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</si>
  <si>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</si>
  <si>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</si>
  <si>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Acciones</t>
  </si>
  <si>
    <t>OFICINA ASESORA JURIDICA/EQUIPO DEFENSA JURÍDICA</t>
  </si>
  <si>
    <t>4 monitoreos</t>
  </si>
  <si>
    <t>3 monitoreos</t>
  </si>
  <si>
    <t>PAO-GJ-2022-01</t>
  </si>
  <si>
    <t>PAO-GJ-2022-02</t>
  </si>
  <si>
    <t>PAO-GJ-2022-03</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</si>
  <si>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</si>
  <si>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</si>
  <si>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No aplica</t>
  </si>
  <si>
    <t>Matriz de Excel de reporte
Pantallazo de cargue en drive de las evidencias
Correo electrónico de envió del monitoreo</t>
  </si>
  <si>
    <t>Formulación inicial</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</si>
  <si>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</si>
  <si>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t>
  </si>
  <si>
    <t xml:space="preserve">REVISADO POR 
</t>
  </si>
  <si>
    <t>Yuli Cristel Pena Arboleda</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</si>
  <si>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</si>
  <si>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2 mesas de trabajo</t>
  </si>
  <si>
    <t>Actas de mesa de trabajo para determinar las necesidades de cambios en el Plan de Sostenibilidad Contable y Plan de Sostenibilidad Contable</t>
  </si>
  <si>
    <t>Realizar mesa de trabajo trimestral, sobre los saldos recíprocos con los diferentes convenios en el proyecto 7726, a reportar en forma conciliada con los Entes con quienes se han celebrado.</t>
  </si>
  <si>
    <t>4 mesas de trabajo</t>
  </si>
  <si>
    <t xml:space="preserve">Actas de mesas de trabajo sobre los saldos recíprocos </t>
  </si>
  <si>
    <t>PAI-GF-2022-01</t>
  </si>
  <si>
    <t>PAI-GF-2022-02</t>
  </si>
  <si>
    <t>PAI-GF-2022-03</t>
  </si>
  <si>
    <t>PAI-GF-2022-04</t>
  </si>
  <si>
    <t>PAI-GF-2022-05</t>
  </si>
  <si>
    <t>PAI-GF-2022-06</t>
  </si>
  <si>
    <t>PAI-GF-2022-07</t>
  </si>
  <si>
    <t>Subdirección Administrativa y Financiera
Área de Contabilidad</t>
  </si>
  <si>
    <t>8 Piezas comunicacionales</t>
  </si>
  <si>
    <t>Piezas comunicacionales</t>
  </si>
  <si>
    <t>Subdirección Administrativa y Financiera
Área de Tesorería</t>
  </si>
  <si>
    <t>Realizar el seguimiento mensual a las cuentas por cobrar de convenios y sanciones disciplinarias a las áreas correspondientes</t>
  </si>
  <si>
    <t>12 memorandos cuentas por cobrar
12 memorandos responsabilidad</t>
  </si>
  <si>
    <t>Memorandos cuentas por cobrar y memorandos responsabilidad</t>
  </si>
  <si>
    <t>12 reportes de seguimiento
1 Plan de Cuentas Presupuestales</t>
  </si>
  <si>
    <t>Reportes de seguimiento comparativo de los aplicativos BogData y SYSMAN
Plan de Cuentas Presupuestales</t>
  </si>
  <si>
    <t>Subdirección Administrativa y Financiera
Área de Presupuesto</t>
  </si>
  <si>
    <t>PAI-GF-2022-08</t>
  </si>
  <si>
    <t>PAI-GF-2022-09</t>
  </si>
  <si>
    <t>5. Identificar los procedimientos y demás documentos a crear y/o actualizar dentro del proceso de Gestión Financiera y remitirla para aprobación a la Oficina Asesora de Planeación</t>
  </si>
  <si>
    <t xml:space="preserve"> Procedimientos y documentos identificados para crear y/o actualizar</t>
  </si>
  <si>
    <t>Subdirección Administrativa y Financiera
Área de Contabilidad
Tesorería y
Presupuesto</t>
  </si>
  <si>
    <t>Implementar acciones que conduzcan a la eficacia del sistema financiero del IDIPRON</t>
  </si>
  <si>
    <t>Implementar acciones que conduzcan a la eficacia del sistema financiero del IDIPRON
Implementación, desarrollo, interiorización y apropiación de las políticas de MIPG.
Cerrar las brechas organizacionales para mejorar la gestión del instituto</t>
  </si>
  <si>
    <t>SUBDIRECTOR TECNICO, ADMINISTRATIVO Y FINANCIERO</t>
  </si>
  <si>
    <t>CARGO:</t>
  </si>
  <si>
    <t>HUGO ALBERTO CARRILLO GOMEZ</t>
  </si>
  <si>
    <t>APROBÓ:</t>
  </si>
  <si>
    <t>CONTRATISTA SUBDIRECCION FINANCIERA</t>
  </si>
  <si>
    <t>WILSON GALVIS VEGA</t>
  </si>
  <si>
    <t>REVISO:</t>
  </si>
  <si>
    <t>TÉCNICO OPERATIVO ÁREA CONTABILIDAD</t>
  </si>
  <si>
    <t>MARÍA CISTINA CALDERON GALINDO</t>
  </si>
  <si>
    <t>ELABORO:</t>
  </si>
  <si>
    <t>APROBACIÓN</t>
  </si>
  <si>
    <t>FECHA QUE APLICA LA MODIFICACIÓN</t>
  </si>
  <si>
    <t>JUSTIFICACIÓN</t>
  </si>
  <si>
    <t>CAMBIOS</t>
  </si>
  <si>
    <t>FECHA</t>
  </si>
  <si>
    <t>CONTROL DE CAMBIOS DEL INDICADOR</t>
  </si>
  <si>
    <t>LIMITANTES</t>
  </si>
  <si>
    <t>ANÁLISIS RESULTADO DEL INDICADOR</t>
  </si>
  <si>
    <t>Dic</t>
  </si>
  <si>
    <t>Nov</t>
  </si>
  <si>
    <t>Oct</t>
  </si>
  <si>
    <t>Sep</t>
  </si>
  <si>
    <t>Ago</t>
  </si>
  <si>
    <t>Jul</t>
  </si>
  <si>
    <t>Jun</t>
  </si>
  <si>
    <t>May</t>
  </si>
  <si>
    <t>Abr</t>
  </si>
  <si>
    <t>Mar</t>
  </si>
  <si>
    <t>Feb</t>
  </si>
  <si>
    <t>Ene</t>
  </si>
  <si>
    <t>Resultado Meta Vigencia</t>
  </si>
  <si>
    <t>Resultado monitoreo</t>
  </si>
  <si>
    <t>Periodo</t>
  </si>
  <si>
    <t>MONITOREO INDICADOR</t>
  </si>
  <si>
    <t>Dato Denominador:</t>
  </si>
  <si>
    <t>Dato Numerador:</t>
  </si>
  <si>
    <t>DIC</t>
  </si>
  <si>
    <t>NOV</t>
  </si>
  <si>
    <t>OCT</t>
  </si>
  <si>
    <t>SEPT</t>
  </si>
  <si>
    <t>AGOT</t>
  </si>
  <si>
    <t>JUL</t>
  </si>
  <si>
    <t>JUN</t>
  </si>
  <si>
    <t>MAY</t>
  </si>
  <si>
    <t>ABR</t>
  </si>
  <si>
    <t>MAR</t>
  </si>
  <si>
    <t>FEB</t>
  </si>
  <si>
    <t>ENE</t>
  </si>
  <si>
    <t>Meses:</t>
  </si>
  <si>
    <t>COMPORTAMIENTO INDICADOR</t>
  </si>
  <si>
    <t>((Presentación de informes financieros (Ejecución presupuestal y estados financieros) en los tiempos establecidos / Informes financieros (Ejecucion presupuestal (12) y estados financieros (12)))*100</t>
  </si>
  <si>
    <t>Los Informes y Estados Financieros publicados en cada mes ejecución presupuestal y Estados Financieros</t>
  </si>
  <si>
    <t>FÓRMULA DE CÁLCULO DEL INDICADOR</t>
  </si>
  <si>
    <t>FUENTE DE INFORMACIÓN</t>
  </si>
  <si>
    <t>Ciudadania, entes de control, comité institucional de Gestión y desempeño y Control Interno</t>
  </si>
  <si>
    <t>Ascendente</t>
  </si>
  <si>
    <t>&lt;79%</t>
  </si>
  <si>
    <t>99% al 80%</t>
  </si>
  <si>
    <t>Mensual</t>
  </si>
  <si>
    <t xml:space="preserve">Porcentaje </t>
  </si>
  <si>
    <t>SENTIDO DE LA MEDICIÓN</t>
  </si>
  <si>
    <t>NIVEL MINÍMO</t>
  </si>
  <si>
    <t>NIVEL ACEPTABLE</t>
  </si>
  <si>
    <t>NIVEL MÁXIMO</t>
  </si>
  <si>
    <t>ACTORES INTERESADOS EN EL RESULTADO</t>
  </si>
  <si>
    <t>RANGO DE MEDICIÓN</t>
  </si>
  <si>
    <t>META VIGENCIA</t>
  </si>
  <si>
    <t>FRECUENCIA DE MONITOREO</t>
  </si>
  <si>
    <t>UNIDAD DE MEDIDA</t>
  </si>
  <si>
    <t>INFORMACIÓN PARA LA MEDICIÓN DEL INDICADOR</t>
  </si>
  <si>
    <t>N/A</t>
  </si>
  <si>
    <t>2022</t>
  </si>
  <si>
    <t>3 Año</t>
  </si>
  <si>
    <t>2024</t>
  </si>
  <si>
    <t>2023</t>
  </si>
  <si>
    <t>2021</t>
  </si>
  <si>
    <t>Eficacia</t>
  </si>
  <si>
    <t>Presentar la información financiera teniendo en cuenta las normas para el reconocimiento, medición, revelación y presentación de los hechos económicos definidos en los marcos normativos contables aplicables.</t>
  </si>
  <si>
    <t>VIGENCIA DE CUMPLIMENTO</t>
  </si>
  <si>
    <t xml:space="preserve">PLAZO  DE CUMPLIMIENTO </t>
  </si>
  <si>
    <t>META</t>
  </si>
  <si>
    <t>META OBJETIVO</t>
  </si>
  <si>
    <t>LÍNEA BASE</t>
  </si>
  <si>
    <t>TIPOLOGÍA DE INDICADOR</t>
  </si>
  <si>
    <t>OBJETIVO DEL INDICADOR</t>
  </si>
  <si>
    <t>2. Desarrollo de estrategias para el fortalecimiento de las capacidades físicas, tecnológicas, administrativas, operativas y mejoramiento del desempeño institucional para enfrentar las necesidades del IDIPRON en el siglo XXI.</t>
  </si>
  <si>
    <t>NOMBRE DEL PROYECTO</t>
  </si>
  <si>
    <t>CÓDIGO ASIGNADO AL PROYECTO DE INVERSIÓN</t>
  </si>
  <si>
    <t xml:space="preserve">INICIATIVA ESTRATÉGICO </t>
  </si>
  <si>
    <t xml:space="preserve">OBJETIVO ESTRATÉGICO </t>
  </si>
  <si>
    <t>Indicador Estratégico / Indicador de Gestión</t>
  </si>
  <si>
    <t>Cumplimiento en la presentacion  de los informes financieros en los tiempos establecidos</t>
  </si>
  <si>
    <t>CÓDIGO DE INDICADOR</t>
  </si>
  <si>
    <t>TIPO</t>
  </si>
  <si>
    <t>NOMBRE DEL INDICADOR</t>
  </si>
  <si>
    <t>DEFINICIÓN DEL INDICADOR</t>
  </si>
  <si>
    <t>GFI</t>
  </si>
  <si>
    <t xml:space="preserve">Apoyo </t>
  </si>
  <si>
    <t>SIGLA</t>
  </si>
  <si>
    <t>NOMBRE DEL PROCESO</t>
  </si>
  <si>
    <t>TIPO DE PROCESO</t>
  </si>
  <si>
    <t>INFORMACIÓN PROCESO</t>
  </si>
  <si>
    <t>VIGENCIA DESDE</t>
  </si>
  <si>
    <t>HOJA DE VIDA Y MONITOREO INDICADOR</t>
  </si>
  <si>
    <t>07</t>
  </si>
  <si>
    <t>E-PLA-FT-028</t>
  </si>
  <si>
    <t>(Número de Seguimientos realizados al Plan de Sostenibilidad Contable / Numero de Seguimientos programados al Plan de Sostenibilidad Contable )*100</t>
  </si>
  <si>
    <t xml:space="preserve">Plan de Sostenibilidad Contable. </t>
  </si>
  <si>
    <t>&lt;89%</t>
  </si>
  <si>
    <t>99% al 90%</t>
  </si>
  <si>
    <t xml:space="preserve">Realizar el seguimiento al Plan de Sostenibilidad Contable, con el propósito de recordar a las diferentes área de la entidad, el suministro de información, para la presentación de manera confiable y oportuna los estados financieros. </t>
  </si>
  <si>
    <t>Indice de cumplimiento del plan de sostenibilidad</t>
  </si>
  <si>
    <t>Mejorar la infraestructura tecnológica y de comunicaciones del instituto para garantizar  el optimo funcionamiento administrativo y operativo de las unidades de protección integral y las sedes administrativas</t>
  </si>
  <si>
    <t>SAD</t>
  </si>
  <si>
    <t>Servicios Administrativos</t>
  </si>
  <si>
    <t>SEG</t>
  </si>
  <si>
    <t>PLA</t>
  </si>
  <si>
    <t>Planeación</t>
  </si>
  <si>
    <t>MP</t>
  </si>
  <si>
    <t>MBI</t>
  </si>
  <si>
    <t>Mantenimiento de Bienes</t>
  </si>
  <si>
    <t>INV</t>
  </si>
  <si>
    <t>Investigación</t>
  </si>
  <si>
    <t>TIC</t>
  </si>
  <si>
    <t>Gestión Tecnológica y de la Información</t>
  </si>
  <si>
    <t>GLO</t>
  </si>
  <si>
    <t>Gestión Logística</t>
  </si>
  <si>
    <t>GJU</t>
  </si>
  <si>
    <t>Gestión Jurídica</t>
  </si>
  <si>
    <t>9. Diseñar e implementar estrategias para el posicionamiento del IDIPRON a nivel distrital, nacional, regional y global.</t>
  </si>
  <si>
    <t>GDO</t>
  </si>
  <si>
    <t>8. Fortalecer la gestión del conocimiento de la entidad en la atención y prevención de las diversas dinámicas de la calle que afecta a los niños, niñas, adolescentes y jóvenes.</t>
  </si>
  <si>
    <t>Indicador de Riesgo</t>
  </si>
  <si>
    <t>MEJ</t>
  </si>
  <si>
    <t>Gestión de Mejoramiento</t>
  </si>
  <si>
    <t>7. Contribuir en la implementación y seguimiento de las políticas públicas sociales que atiendan las realidades de los niños, niñas, adolescentes y jóvenes en el contexto actual de la ciudad.</t>
  </si>
  <si>
    <t>Bienal</t>
  </si>
  <si>
    <t>Impacto</t>
  </si>
  <si>
    <t>Indicador de Gestión / Indicador de Riesgo</t>
  </si>
  <si>
    <t>GDH</t>
  </si>
  <si>
    <t>Gestión Desarrollo Humano</t>
  </si>
  <si>
    <t>6. Ampliar, diversificar y fortalecer los servicios de la oferta pedagógica del IDIPRON.</t>
  </si>
  <si>
    <t>Anual</t>
  </si>
  <si>
    <t>Resultado</t>
  </si>
  <si>
    <t>Indicador de Gestión</t>
  </si>
  <si>
    <t>GCO</t>
  </si>
  <si>
    <t>Gestión Contractual</t>
  </si>
  <si>
    <t>5. Armonizar el modelo pedagógico a las realidades del siglo XXI.</t>
  </si>
  <si>
    <t>Semestral</t>
  </si>
  <si>
    <t>Indicador Estratégico / Indicador de Gestión / Indicador de Riesgo</t>
  </si>
  <si>
    <t>Nivel</t>
  </si>
  <si>
    <t>GAM</t>
  </si>
  <si>
    <t>4. Diseñar e implementar prácticas pedagógicas innovadoras para el desarrollo de capacidades, talentos y oportunidades productivas para los jóvenes.</t>
  </si>
  <si>
    <t>Cuatrimestral</t>
  </si>
  <si>
    <t>Calidad</t>
  </si>
  <si>
    <t>Indicador Estratégico / Indicador de Riesgo</t>
  </si>
  <si>
    <t>Grado</t>
  </si>
  <si>
    <t>CID</t>
  </si>
  <si>
    <t>Control Interno disciplinario</t>
  </si>
  <si>
    <t>3. Determinar las acciones orientadas al cierre de brechas organizacionales.</t>
  </si>
  <si>
    <t>Trimestral</t>
  </si>
  <si>
    <t>Efectividad</t>
  </si>
  <si>
    <t>Misional</t>
  </si>
  <si>
    <t>COM</t>
  </si>
  <si>
    <t>Bimestral</t>
  </si>
  <si>
    <t>Descendente</t>
  </si>
  <si>
    <t>Eficiencia</t>
  </si>
  <si>
    <t>Indicador Estratégico</t>
  </si>
  <si>
    <t>Numérico</t>
  </si>
  <si>
    <t>Estratégicos</t>
  </si>
  <si>
    <t>ACI</t>
  </si>
  <si>
    <t>Atención Ciudadanía</t>
  </si>
  <si>
    <t>1. Fortalecer el reconocimiento ciudadano del desempeño institucional del IDIPRON.</t>
  </si>
  <si>
    <t>Indicador de Proyecto de inversión</t>
  </si>
  <si>
    <t>Divulgar 4 piezas comunicacionales en el semestre con las actividades propias del  área de Tesorería</t>
  </si>
  <si>
    <t>10 monitoreos</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</si>
  <si>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</si>
  <si>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</si>
  <si>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</si>
  <si>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</si>
  <si>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Se crea indicador para la medición de la plataforma estrategica, Se alinea a la metodología según el Manual para la Formulación, Monitoreo y de Indicador.</t>
  </si>
  <si>
    <t>REVISIÓN Y SEGUIMIENTO POR LA OAP</t>
  </si>
  <si>
    <t>REVISO OAP:</t>
  </si>
  <si>
    <t>* Resultado Meta Trienio</t>
  </si>
  <si>
    <t>* 100% anual equivale al 33,3% de la vigencia en comparacion del Cuatrienio</t>
  </si>
  <si>
    <t>Resultado Meta Cuatrienio*</t>
  </si>
  <si>
    <t>* 25% equivale a la Sumatoria del cuatrieno para un cumplimiento del 100% del Cuatrienio</t>
  </si>
  <si>
    <t>IN-PEI/GES-GFI-001</t>
  </si>
  <si>
    <t>01</t>
  </si>
  <si>
    <t>IN-PEI/GES-GFI-002</t>
  </si>
  <si>
    <t>4 Año</t>
  </si>
  <si>
    <r>
      <rPr>
        <b/>
        <sz val="12"/>
        <rFont val="Arial"/>
        <family val="2"/>
      </rPr>
      <t xml:space="preserve">Primer Trimestre: : 
</t>
    </r>
    <r>
      <rPr>
        <sz val="12"/>
        <rFont val="Arial"/>
        <family val="2"/>
      </rPr>
      <t>Actas de las mesas de trabajo
Acta No 001 del Comité de Sostenibilidad contable año 2022</t>
    </r>
  </si>
  <si>
    <r>
      <rPr>
        <b/>
        <sz val="12"/>
        <rFont val="Arial"/>
        <family val="2"/>
      </rPr>
      <t xml:space="preserve">Primer Trimestre: 
</t>
    </r>
    <r>
      <rPr>
        <sz val="12"/>
        <rFont val="Arial"/>
        <family val="2"/>
      </rPr>
      <t>Se realizaron mesas de trabajo con las áreas de gestión para mirar lo relacionado a la actualización del Plan de Sostenibilidad Contable
Se aprueba en el primer comité de sostenibilidad del 2022 la actualización del Plan de Sostenibilidad Contable de la Entidad.</t>
    </r>
  </si>
  <si>
    <r>
      <rPr>
        <b/>
        <sz val="12"/>
        <rFont val="Arial"/>
        <family val="2"/>
      </rPr>
      <t xml:space="preserve">Primer Trimestre: 
</t>
    </r>
    <r>
      <rPr>
        <sz val="12"/>
        <rFont val="Arial"/>
        <family val="2"/>
      </rPr>
      <t>No se presentaron limitantes en éste periodo</t>
    </r>
  </si>
  <si>
    <r>
      <rPr>
        <b/>
        <sz val="12"/>
        <rFont val="Arial"/>
        <family val="2"/>
      </rPr>
      <t xml:space="preserve">Primer Trimestre: </t>
    </r>
    <r>
      <rPr>
        <sz val="12"/>
        <rFont val="Arial"/>
        <family val="2"/>
      </rPr>
      <t xml:space="preserve">
Se presenta dificultad en la utilización de las cuentas por parte de las entidades, en el momento de la liquidación de los convenios interadministrativos.</t>
    </r>
  </si>
  <si>
    <r>
      <rPr>
        <b/>
        <sz val="12"/>
        <rFont val="Arial"/>
        <family val="2"/>
      </rPr>
      <t xml:space="preserve">Primer Trimestre: </t>
    </r>
    <r>
      <rPr>
        <sz val="12"/>
        <rFont val="Arial"/>
        <family val="2"/>
      </rPr>
      <t xml:space="preserve">
Se realizó mesa de trabajo con el proyecto 7726 - Convenios, con el fin de hacer  seguimiento de los saldos de las cuentas recíprocas Vigencia 2021</t>
    </r>
  </si>
  <si>
    <r>
      <rPr>
        <b/>
        <sz val="12"/>
        <rFont val="Arial"/>
        <family val="2"/>
      </rPr>
      <t xml:space="preserve">Primer Trimestre: </t>
    </r>
    <r>
      <rPr>
        <sz val="12"/>
        <rFont val="Arial"/>
        <family val="2"/>
      </rPr>
      <t xml:space="preserve"> 
Acta y listado de asistencia mesa de trabajo</t>
    </r>
  </si>
  <si>
    <r>
      <rPr>
        <b/>
        <sz val="12"/>
        <rFont val="Arial"/>
        <family val="2"/>
      </rPr>
      <t xml:space="preserve">Primer Trimestre:  </t>
    </r>
    <r>
      <rPr>
        <sz val="12"/>
        <rFont val="Arial"/>
        <family val="2"/>
      </rPr>
      <t xml:space="preserve">
Se envió mensualmente un memorando al área de jurídica relacionando la cartera de dudoso o difícil cobro correspondiente a sanciones disciplinarias.
Así mismo, se envió memorando  a Convenios proyecto 7726, Subdirección métodos educativos y operativa, Subdirección técnica administrativa y financiera y al área de Contabilidad indicando la cartera de convenios que supera 180 días.</t>
    </r>
  </si>
  <si>
    <r>
      <rPr>
        <b/>
        <sz val="12"/>
        <rFont val="Arial"/>
        <family val="2"/>
      </rPr>
      <t xml:space="preserve">Primer Trimestre:  </t>
    </r>
    <r>
      <rPr>
        <sz val="12"/>
        <rFont val="Arial"/>
        <family val="2"/>
      </rPr>
      <t xml:space="preserve">
Memorandos enviados de seguimiento cobro de cartera
Memorandos enviados de seguimiento sanciones disciplinarias</t>
    </r>
  </si>
  <si>
    <r>
      <rPr>
        <b/>
        <sz val="12"/>
        <rFont val="Arial"/>
        <family val="2"/>
      </rPr>
      <t xml:space="preserve">Primer Trimestre:  </t>
    </r>
    <r>
      <rPr>
        <sz val="12"/>
        <rFont val="Arial"/>
        <family val="2"/>
      </rPr>
      <t xml:space="preserve">
Una de las limitantes para el cargue del plan de cuentas presupuestal en el aplicativo SYSMAN fue la cantidad de caracteres que permite este aplicativo en los conceptos de gasto, ya que encontramos cuentas con un máximo de 20 caracteres y el máximo permitido en SYSMAN es de 11 caracteres, por lo cual se modificaron las cuentas con relación al aplicativo BOGDATA.
Para este primer trimestre, no se presentaron limitantes en el desarrollo de la conciliación de las ejecuciones presupuestales.</t>
    </r>
  </si>
  <si>
    <r>
      <rPr>
        <b/>
        <sz val="12"/>
        <rFont val="Arial"/>
        <family val="2"/>
      </rPr>
      <t xml:space="preserve">Primer Trimestre: 
</t>
    </r>
    <r>
      <rPr>
        <sz val="12"/>
        <rFont val="Arial"/>
        <family val="2"/>
      </rPr>
      <t>Se realizó seguimiento al Plan de Acción e Indicadores Estratégicos, Mapa de Riesgos de Corrupción y Mapa de Riesgos de Gestión</t>
    </r>
  </si>
  <si>
    <r>
      <rPr>
        <b/>
        <sz val="12"/>
        <rFont val="Arial"/>
        <family val="2"/>
      </rPr>
      <t xml:space="preserve">Primer Trimestre: </t>
    </r>
    <r>
      <rPr>
        <sz val="12"/>
        <rFont val="Arial"/>
        <family val="2"/>
      </rPr>
      <t xml:space="preserve">
Seguimiento Plan de Acción e Indicadores Estratégicos
Seguimiento Mapa de Riesgos de Corrupción
Seguimiento Mapa de Riesgos de Gestión</t>
    </r>
  </si>
  <si>
    <r>
      <rPr>
        <b/>
        <sz val="12"/>
        <rFont val="Arial"/>
        <family val="2"/>
      </rPr>
      <t xml:space="preserve">Primer Trimestre: </t>
    </r>
    <r>
      <rPr>
        <sz val="12"/>
        <rFont val="Arial"/>
        <family val="2"/>
      </rPr>
      <t xml:space="preserve">
No se presentaron limitantes en éste periodo</t>
    </r>
  </si>
  <si>
    <r>
      <rPr>
        <b/>
        <sz val="12"/>
        <rFont val="Arial"/>
        <family val="2"/>
      </rPr>
      <t xml:space="preserve">Primer Trimestre: 
</t>
    </r>
    <r>
      <rPr>
        <sz val="12"/>
        <rFont val="Arial"/>
        <family val="2"/>
      </rPr>
      <t>Se realizó el cargue del nuevo plan de cuentas presupuestales en el aplicativo SYSMAN, de acuerdo con lo dispuesto por la Secretaria Distrital de Hacienda.
Durante los tres primeros meses del año, se realizó revisión de la ejecución de vigencias y reservas SYSMAN vs BOGDATA, para identificar diferencias y posteriormente enviar el consolidado al área de tesorería, con el fin de hacer seguimiento e identificación de cuentas pendientes por tramitar en los aplicativos.</t>
    </r>
  </si>
  <si>
    <r>
      <rPr>
        <b/>
        <sz val="12"/>
        <rFont val="Arial"/>
        <family val="2"/>
      </rPr>
      <t xml:space="preserve">Primer Trimestre: </t>
    </r>
    <r>
      <rPr>
        <sz val="12"/>
        <rFont val="Arial"/>
        <family val="2"/>
      </rPr>
      <t xml:space="preserve">
Se realizó seguimiento al Plan de Acción e Indicadores Estratégicos del área</t>
    </r>
  </si>
  <si>
    <r>
      <rPr>
        <b/>
        <sz val="12"/>
        <rFont val="Arial"/>
        <family val="2"/>
      </rPr>
      <t xml:space="preserve">Primer Trimestre: </t>
    </r>
    <r>
      <rPr>
        <sz val="12"/>
        <rFont val="Arial"/>
        <family val="2"/>
      </rPr>
      <t xml:space="preserve">
Seguimiento Plan de Acción e Indicadores Estratégicos</t>
    </r>
  </si>
  <si>
    <t>Wilson Galvis</t>
  </si>
  <si>
    <t>Hugo Alberto Carrillo Gómez</t>
  </si>
  <si>
    <t>Nelson Enrique Ramírez - Equipo MIPG STAF</t>
  </si>
  <si>
    <t>Definición de iniciativa</t>
  </si>
  <si>
    <t>Criterios mínimos de calidad</t>
  </si>
  <si>
    <t>Código de la actividad</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</si>
  <si>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</si>
  <si>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</si>
  <si>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Realizar actividades que permitan definir al plan de sostenibilidad contable para aprobación ante comité Comité de Sostenibilidad Contable y posteriormente socialización y publicación</t>
  </si>
  <si>
    <t>Creación y publicación del manual operativo de políticas contables</t>
  </si>
  <si>
    <t xml:space="preserve">1  manual operativo de políticas contables </t>
  </si>
  <si>
    <t>Manual Operativo de Políticas Contables</t>
  </si>
  <si>
    <t>Asociación de plan de cuentas presupuestales, verificación y conciliación de las ejecuciones presupuestales de vigencia y reserva</t>
  </si>
  <si>
    <r>
      <rPr>
        <b/>
        <sz val="12"/>
        <rFont val="Arial"/>
        <family val="2"/>
      </rPr>
      <t xml:space="preserve">Primer Trimestre:  </t>
    </r>
    <r>
      <rPr>
        <sz val="12"/>
        <rFont val="Arial"/>
        <family val="2"/>
      </rPr>
      <t xml:space="preserve">
Archivo homologación plan de cuentas presupuestal 2022.
Pantallazos correos electrónicos enviados  al área de tesorería
</t>
    </r>
  </si>
  <si>
    <t>Son todas las acciones y actividades que conducen  al mejoramiento continuo del modelo integrado de planeación y gestión MIPG</t>
  </si>
  <si>
    <t>Ejecución de actividades para el fortalecimiento de políticas del MIPG</t>
  </si>
  <si>
    <t xml:space="preserve">Realizar actividades del proceso de gestión financiera para el fortalecimiento de la política de Seguimiento y evaluación del desempeño institucional </t>
  </si>
  <si>
    <t>Matriz de excel de reporte
Pantallazo de cargue en drive de las evidencias
Correo electrónico de envió del monitoreo</t>
  </si>
  <si>
    <t xml:space="preserve">Plan de adecuación y sostenibilidad - Seguimiento y evaluación del desempeño institucional </t>
  </si>
  <si>
    <t>Plan de adecuación y sostenibilidad - Fortalecimiento de procesos</t>
  </si>
  <si>
    <t>Realizar monitoreo a los planes de mejoramiento del proceso de gestión financiera</t>
  </si>
  <si>
    <t>Realizar actividades del proceso de gestión financiera para el fortalecimiento de la política de la política de  Seguimiento y evaluación del desempeño institucional 
PAI-GF-2022-07</t>
  </si>
  <si>
    <t>Realizar monitoreo del plan de acción e indicadores estratégicos</t>
  </si>
  <si>
    <t>Área de Administración Documental</t>
  </si>
  <si>
    <t>Realizar monitoreo de indicadores de gestión</t>
  </si>
  <si>
    <t>Realizar monitoreo de mapas de riesgos de gestión y corrupción</t>
  </si>
  <si>
    <t>Ingrid Carolina Ardila Muñoz</t>
  </si>
  <si>
    <r>
      <rPr>
        <b/>
        <sz val="12"/>
        <rFont val="Arial"/>
        <family val="2"/>
      </rPr>
      <t xml:space="preserve">Segundo Trimestre:
</t>
    </r>
    <r>
      <rPr>
        <sz val="12"/>
        <rFont val="Arial"/>
        <family val="2"/>
      </rPr>
      <t>No se presentaron limitantes en éste periodo</t>
    </r>
  </si>
  <si>
    <r>
      <rPr>
        <b/>
        <sz val="12"/>
        <rFont val="Arial"/>
        <family val="2"/>
      </rPr>
      <t>Segundo Trimestre:</t>
    </r>
    <r>
      <rPr>
        <sz val="12"/>
        <rFont val="Arial"/>
        <family val="2"/>
      </rPr>
      <t xml:space="preserve">
La Subdireccion  Técnica , Administrativa y Financiera, socializa  a traves del correo la circular No 15 y el  Plan de Sostenibilidad contable</t>
    </r>
  </si>
  <si>
    <r>
      <rPr>
        <b/>
        <sz val="12"/>
        <rFont val="Arial"/>
        <family val="2"/>
      </rPr>
      <t>Segundo Trimestre:</t>
    </r>
    <r>
      <rPr>
        <sz val="12"/>
        <rFont val="Arial"/>
        <family val="2"/>
      </rPr>
      <t xml:space="preserve">
Correo de socialización
Circular No 15 del 27 mayo 2022
Manual de Sostenibilidad Contable aprobado</t>
    </r>
  </si>
  <si>
    <r>
      <rPr>
        <b/>
        <sz val="12"/>
        <rFont val="Arial"/>
        <family val="2"/>
      </rPr>
      <t>Segundo Trimestre:</t>
    </r>
    <r>
      <rPr>
        <sz val="12"/>
        <rFont val="Arial"/>
        <family val="2"/>
      </rPr>
      <t xml:space="preserve">
Listado de asistencia.
Acta Seguimiento saldos cuentas reciprocas Vigencia 2021</t>
    </r>
  </si>
  <si>
    <r>
      <rPr>
        <b/>
        <sz val="12"/>
        <rFont val="Arial"/>
        <family val="2"/>
      </rPr>
      <t>Segundo Trimestre:</t>
    </r>
    <r>
      <rPr>
        <sz val="12"/>
        <rFont val="Arial"/>
        <family val="2"/>
      </rPr>
      <t xml:space="preserve">
El 4 mayo de 2022 se realizó el primer seguimiento a diferencias de saldos operaciones recíprocas</t>
    </r>
  </si>
  <si>
    <r>
      <rPr>
        <b/>
        <sz val="12"/>
        <rFont val="Arial"/>
        <family val="2"/>
      </rPr>
      <t>Segundo Trimestre:</t>
    </r>
    <r>
      <rPr>
        <sz val="12"/>
        <rFont val="Arial"/>
        <family val="2"/>
      </rPr>
      <t xml:space="preserve">
Las diferencias presentadas con las demás entidades corresponden a la clasicación de las cuentas contables, pero no a los valores reportados por parte  de IDIPRON, los cuales se encuentran conciliadas al 100%</t>
    </r>
  </si>
  <si>
    <r>
      <rPr>
        <b/>
        <sz val="12"/>
        <rFont val="Arial"/>
        <family val="2"/>
      </rPr>
      <t>Segundo Trimestre:</t>
    </r>
    <r>
      <rPr>
        <sz val="12"/>
        <rFont val="Arial"/>
        <family val="2"/>
      </rPr>
      <t xml:space="preserve">
Se enviaron tres correos electrónicos al área de comunicaciones solicitando la creación de 3 piezas comunicacionales para que fueran socializadas por correo masivo </t>
    </r>
  </si>
  <si>
    <r>
      <rPr>
        <b/>
        <sz val="12"/>
        <rFont val="Arial"/>
        <family val="2"/>
      </rPr>
      <t>Segundo Trimestre:</t>
    </r>
    <r>
      <rPr>
        <sz val="12"/>
        <rFont val="Arial"/>
        <family val="2"/>
      </rPr>
      <t xml:space="preserve">
Correos enviando la solicitud de creación de la pieza al área de comunicaciones.
Correos enviados desde comunicaciones a todos con las piezas creadas.
Correo masivo enviado el 04.05.2022 sobre las cuentas bancarias desde las que se suben los pagos.
Correo masivo enviado el 05.05.2022 sobre las funciones del área de tesorería.
Correo masivo enviado el 10.06.2022 sobre legalizar las consignaciones.</t>
    </r>
  </si>
  <si>
    <r>
      <rPr>
        <b/>
        <sz val="12"/>
        <rFont val="Arial"/>
        <family val="2"/>
      </rPr>
      <t>Segundo Trimestre:</t>
    </r>
    <r>
      <rPr>
        <sz val="12"/>
        <rFont val="Arial"/>
        <family val="2"/>
      </rPr>
      <t xml:space="preserve">
Se envió memorando al área de juridica relacionando la cartera de dudoso o difícil cobro correspondiente a sanciones disciplinarias, así como se envió  memorando  a Convenios proyecto 7726, Subdirección métodos educativos y operativa, Subdirección técnica administrativa y financiera y al área de Contabilidad indicando la cartera de convenios que supera 180 días.</t>
    </r>
  </si>
  <si>
    <r>
      <rPr>
        <b/>
        <sz val="12"/>
        <rFont val="Arial"/>
        <family val="2"/>
      </rPr>
      <t>Segundo Trimestre:</t>
    </r>
    <r>
      <rPr>
        <sz val="12"/>
        <rFont val="Arial"/>
        <family val="2"/>
      </rPr>
      <t xml:space="preserve">
Memorandos enviados de seguimiento cobro de cartera
Memorandos enviados de seguimiento de sanciones disciplinarias</t>
    </r>
  </si>
  <si>
    <r>
      <rPr>
        <b/>
        <sz val="12"/>
        <rFont val="Arial"/>
        <family val="2"/>
      </rPr>
      <t xml:space="preserve">Segundo Trimestre: 
</t>
    </r>
    <r>
      <rPr>
        <sz val="12"/>
        <rFont val="Arial"/>
        <family val="2"/>
      </rPr>
      <t>Se realizó seguimiento al Plan de Acción e Indicadores Estratégicos, Mapa de Riesgos de Corrupción y Mapa de Riesgos de Gestión</t>
    </r>
  </si>
  <si>
    <r>
      <rPr>
        <b/>
        <sz val="12"/>
        <rFont val="Arial"/>
        <family val="2"/>
      </rPr>
      <t xml:space="preserve">Segundo Trimestre: </t>
    </r>
    <r>
      <rPr>
        <sz val="12"/>
        <rFont val="Arial"/>
        <family val="2"/>
      </rPr>
      <t xml:space="preserve">
Seguimiento Plan de Acción e Indicadores Estratégicos
Seguimiento Mapa de Riesgos de Corrupción
Seguimiento Mapa de Riesgos de Gestión</t>
    </r>
  </si>
  <si>
    <r>
      <rPr>
        <b/>
        <sz val="12"/>
        <rFont val="Arial"/>
        <family val="2"/>
      </rPr>
      <t xml:space="preserve">Segundo Trimestre: </t>
    </r>
    <r>
      <rPr>
        <sz val="12"/>
        <rFont val="Arial"/>
        <family val="2"/>
      </rPr>
      <t xml:space="preserve">
No se presentaron limitantes en éste periodo</t>
    </r>
  </si>
  <si>
    <r>
      <rPr>
        <b/>
        <sz val="12"/>
        <rFont val="Arial"/>
        <family val="2"/>
      </rPr>
      <t xml:space="preserve">Segundo Trimestre: </t>
    </r>
    <r>
      <rPr>
        <sz val="12"/>
        <rFont val="Arial"/>
        <family val="2"/>
      </rPr>
      <t xml:space="preserve">
Durante el segundo trimestre del año, se realizó revisión de la ejecución de vigencias y reservas SYSMAN vs BOGDATA, para identificar diferencias y posteriormente enviar el consolidado al área de tesorería, con el fin de hacer seguimiento e identificación de cuentas pendientes por tramitar en los aplicativos.</t>
    </r>
  </si>
  <si>
    <r>
      <rPr>
        <b/>
        <sz val="12"/>
        <rFont val="Arial"/>
        <family val="2"/>
      </rPr>
      <t xml:space="preserve">Segundo Trimestre: </t>
    </r>
    <r>
      <rPr>
        <sz val="12"/>
        <rFont val="Arial"/>
        <family val="2"/>
      </rPr>
      <t xml:space="preserve">
Para el segundo trimestre de la vigencia 2022, aunque se presentaron diferencias en las ejecuciones correspondientes a vigencia y reserva, se identificarón estas diferencias y se tomaron las medidas correctivas, sin presentarse limitantes en el desarrollo de la actividad.</t>
    </r>
  </si>
  <si>
    <r>
      <rPr>
        <b/>
        <sz val="12"/>
        <rFont val="Arial"/>
        <family val="2"/>
      </rPr>
      <t xml:space="preserve">Segundo Trimestre: </t>
    </r>
    <r>
      <rPr>
        <sz val="12"/>
        <rFont val="Arial"/>
        <family val="2"/>
      </rPr>
      <t xml:space="preserve">
Correos electronicos enviados al área de tesoreria con el cuadro comparativo de ejecución de vigencia y reservas del segundo trimestre.</t>
    </r>
  </si>
  <si>
    <r>
      <rPr>
        <b/>
        <sz val="12"/>
        <rFont val="Arial"/>
        <family val="2"/>
      </rPr>
      <t xml:space="preserve">Segundo Trimestre: 
</t>
    </r>
    <r>
      <rPr>
        <sz val="12"/>
        <rFont val="Arial"/>
        <family val="2"/>
      </rPr>
      <t>Se realizó la creación del formato de solicitud expedición certificado de registro presupuestal.
Se modificará el procedimiento Ejecución de pagos y el Instructivo Rechazo en pagos BogData recursos distrito.</t>
    </r>
  </si>
  <si>
    <r>
      <rPr>
        <b/>
        <sz val="12"/>
        <rFont val="Arial"/>
        <family val="2"/>
      </rPr>
      <t xml:space="preserve">Segundo Trimestre: </t>
    </r>
    <r>
      <rPr>
        <sz val="12"/>
        <rFont val="Arial"/>
        <family val="2"/>
      </rPr>
      <t xml:space="preserve">
Formato SOLICITUD EXPEDICIÓN CERTIFICADO DE REGISTRO PRESUPUESTAL A-GFI-FT-030.
Acta de reunión realizada en el área de Tesorería el día 17 de junio del 2022.</t>
    </r>
  </si>
  <si>
    <r>
      <rPr>
        <b/>
        <sz val="12"/>
        <rFont val="Arial"/>
        <family val="2"/>
      </rPr>
      <t xml:space="preserve">Segundo Trimestre: </t>
    </r>
    <r>
      <rPr>
        <sz val="12"/>
        <rFont val="Arial"/>
        <family val="2"/>
      </rPr>
      <t xml:space="preserve">
Reporte monitoreo planes de mejoramiento</t>
    </r>
  </si>
  <si>
    <r>
      <rPr>
        <b/>
        <sz val="12"/>
        <rFont val="Arial"/>
        <family val="2"/>
      </rPr>
      <t xml:space="preserve">Segundo Trimestre: 
</t>
    </r>
    <r>
      <rPr>
        <sz val="12"/>
        <rFont val="Arial"/>
        <family val="2"/>
      </rPr>
      <t>Se realizó seguimiento el reporte de monitoreo a los planes de mejoramiento del área</t>
    </r>
  </si>
  <si>
    <r>
      <rPr>
        <b/>
        <sz val="12"/>
        <rFont val="Arial"/>
        <family val="2"/>
      </rPr>
      <t xml:space="preserve">Segundo Trimestre: </t>
    </r>
    <r>
      <rPr>
        <sz val="12"/>
        <rFont val="Arial"/>
        <family val="2"/>
      </rPr>
      <t xml:space="preserve">
Se realizó seguimiento al Plan de Acción e Indicadores Estratégicos del área</t>
    </r>
  </si>
  <si>
    <r>
      <rPr>
        <b/>
        <sz val="12"/>
        <rFont val="Arial"/>
        <family val="2"/>
      </rPr>
      <t xml:space="preserve">Segundo Trimestre: </t>
    </r>
    <r>
      <rPr>
        <sz val="12"/>
        <rFont val="Arial"/>
        <family val="2"/>
      </rPr>
      <t xml:space="preserve">
Seguimiento Plan de Acción e Indicadores Estratégicos</t>
    </r>
  </si>
  <si>
    <r>
      <rPr>
        <b/>
        <sz val="12"/>
        <rFont val="Arial"/>
        <family val="2"/>
      </rPr>
      <t xml:space="preserve">Segundo Trimestre: </t>
    </r>
    <r>
      <rPr>
        <sz val="12"/>
        <rFont val="Arial"/>
        <family val="2"/>
      </rPr>
      <t xml:space="preserve">
Se realizó seguimiento a los Mapas de Riesgo de Corrupción y Mapas de Riesgo de Gestión</t>
    </r>
  </si>
  <si>
    <r>
      <rPr>
        <b/>
        <sz val="12"/>
        <rFont val="Arial"/>
        <family val="2"/>
      </rPr>
      <t xml:space="preserve">Segundo Trimestre: </t>
    </r>
    <r>
      <rPr>
        <sz val="12"/>
        <rFont val="Arial"/>
        <family val="2"/>
      </rPr>
      <t xml:space="preserve">
Seguimiento Mapas de Riesgo de Corrupción
Seguimiento Mapas de Riesgo de Gestión</t>
    </r>
  </si>
  <si>
    <r>
      <t>Primer Trimestre:</t>
    </r>
    <r>
      <rPr>
        <sz val="10"/>
        <rFont val="Times New Roman"/>
        <family val="1"/>
      </rPr>
      <t xml:space="preserve"> Se dió cumplimiento del 100%, lo anterior debido a que se realizó la presentación de los informes dentro de los tiempos establecidos, los cuales se encuentran publicados en el Link de Transparencia y acceso a la información pública, en la página web del Instituto. </t>
    </r>
    <r>
      <rPr>
        <b/>
        <sz val="10"/>
        <rFont val="Times New Roman"/>
        <family val="1"/>
      </rPr>
      <t xml:space="preserve">
Segundo Trimestre: </t>
    </r>
    <r>
      <rPr>
        <sz val="10"/>
        <rFont val="Times New Roman"/>
        <family val="1"/>
      </rPr>
      <t xml:space="preserve">En el resultado del presente indicador para el segundo trimestre de la vigencia 2022, se observa un cumplimiento del 100% lo anterior debido a que se realizó la presentación de los informes dentro de los tiempos establecidos, los cuales se encuentran publicados en el Link de Transparencias y acceso a la infurción publica, en la Página Web del Instituto. </t>
    </r>
  </si>
  <si>
    <r>
      <t xml:space="preserve">Primer Trimestre: </t>
    </r>
    <r>
      <rPr>
        <sz val="10"/>
        <rFont val="Times New Roman"/>
        <family val="1"/>
      </rPr>
      <t xml:space="preserve">Al momento de realizar la publicación de la información en la Página Web, se remite la información al área de Comunicaciones y esta no es publicada de manera inmediata, por lo que los tiempos de publicación se ven afectados. </t>
    </r>
    <r>
      <rPr>
        <b/>
        <sz val="10"/>
        <rFont val="Times New Roman"/>
        <family val="1"/>
      </rPr>
      <t xml:space="preserve">
Segundo Trimestre: </t>
    </r>
    <r>
      <rPr>
        <sz val="10"/>
        <rFont val="Times New Roman"/>
        <family val="1"/>
      </rPr>
      <t xml:space="preserve">Al momento de realizar la publicación de la información en la Página Web, se remite la información al área de Comunicaciones y esta no es publicada de manera inmediata, por lo que los tiempos de publicación se ven afectados. </t>
    </r>
  </si>
  <si>
    <r>
      <t>Primer Trimestre: S</t>
    </r>
    <r>
      <rPr>
        <sz val="10"/>
        <rFont val="Times New Roman"/>
        <family val="1"/>
      </rPr>
      <t>e observa un cumplimiento del 100%, lo anterior ya que se realizó el seguimiento al Plan de Sostenibilidad Contable, con el propósito de recordar a las diferentes áreas de la entidad el suministro de información, para la presentación de manera confiable y oportuna los estados financieros.</t>
    </r>
    <r>
      <rPr>
        <b/>
        <sz val="10"/>
        <rFont val="Times New Roman"/>
        <family val="1"/>
      </rPr>
      <t xml:space="preserve">
Segundo Trimestre: </t>
    </r>
    <r>
      <rPr>
        <sz val="10"/>
        <rFont val="Times New Roman"/>
        <family val="1"/>
      </rPr>
      <t>En el resultado del presente indicador para el segundo trimestre de la vigencia 2022, se observa un cumplimiento del 100% lo anterior ya que se realizó el seguimiento al Plan de Sostenibilidad Contable, con el propósito de recordar a las diferentes áreas de la entidad el suministro de información, para la presentación de manera confiable y oportuna los estados financieros.</t>
    </r>
  </si>
  <si>
    <r>
      <t>Pimer Trimestre:</t>
    </r>
    <r>
      <rPr>
        <sz val="10"/>
        <rFont val="Times New Roman"/>
        <family val="1"/>
      </rPr>
      <t xml:space="preserve"> No se presentaron limitantes en éste periodo.
</t>
    </r>
    <r>
      <rPr>
        <b/>
        <sz val="10"/>
        <rFont val="Times New Roman"/>
        <family val="1"/>
      </rPr>
      <t>Segundo Trimestre:</t>
    </r>
    <r>
      <rPr>
        <sz val="10"/>
        <rFont val="Times New Roman"/>
        <family val="1"/>
      </rPr>
      <t xml:space="preserve"> No se presentaron limitantes en éste periodo.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</si>
</sst>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b/>
      <sz val="12"/>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00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333F4F"/>
      </left>
      <right style="medium">
        <color rgb="FF333F4F"/>
      </right>
      <top style="medium">
        <color theme="3" tint="-0.249977111117893"/>
      </top>
      <bottom/>
      <diagonal/>
    </border>
    <border>
      <left style="medium">
        <color indexed="64"/>
      </left>
      <right style="thin">
        <color indexed="64"/>
      </right>
      <top style="medium">
        <color indexed="64"/>
      </top>
      <bottom/>
      <diagonal/>
    </border>
    <border>
      <left style="medium">
        <color rgb="FF333F4F"/>
      </left>
      <right style="medium">
        <color rgb="FF333F4F"/>
      </right>
      <top/>
      <bottom/>
      <diagonal/>
    </border>
    <border>
      <left style="medium">
        <color indexed="64"/>
      </left>
      <right style="thin">
        <color indexed="64"/>
      </right>
      <top/>
      <bottom/>
      <diagonal/>
    </border>
    <border>
      <left style="medium">
        <color rgb="FF333F4F"/>
      </left>
      <right style="medium">
        <color rgb="FF333F4F"/>
      </right>
      <top/>
      <bottom style="medium">
        <color rgb="FF333F4F"/>
      </bottom>
      <diagonal/>
    </border>
    <border>
      <left style="medium">
        <color rgb="FF333F4F"/>
      </left>
      <right style="medium">
        <color indexed="64"/>
      </right>
      <top/>
      <bottom style="medium">
        <color rgb="FF333F4F"/>
      </bottom>
      <diagonal/>
    </border>
    <border>
      <left style="medium">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medium">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cellStyleXfs>
  <cellXfs count="433">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0" fontId="22" fillId="13" borderId="36" xfId="0" applyFont="1" applyFill="1" applyBorder="1" applyAlignment="1" applyProtection="1">
      <alignment vertical="center" wrapText="1"/>
      <protection locked="0"/>
    </xf>
    <xf numFmtId="0" fontId="22" fillId="13" borderId="44"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5" fillId="2" borderId="0" xfId="3" applyFont="1" applyFill="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2" borderId="0" xfId="3" applyFont="1" applyFill="1" applyAlignment="1" applyProtection="1">
      <alignment horizontal="center" vertical="center" wrapText="1"/>
      <protection locked="0"/>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0" xfId="3" applyFont="1" applyFill="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5" xfId="0" applyFont="1" applyFill="1" applyBorder="1" applyAlignment="1" applyProtection="1">
      <alignment vertical="center" wrapText="1"/>
      <protection locked="0"/>
    </xf>
    <xf numFmtId="9" fontId="17" fillId="13" borderId="65"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0" fontId="15" fillId="11" borderId="9" xfId="3" applyFont="1" applyFill="1" applyBorder="1" applyAlignment="1" applyProtection="1">
      <alignment vertical="center" wrapText="1"/>
      <protection locked="0"/>
    </xf>
    <xf numFmtId="0" fontId="15" fillId="11"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0" fontId="21" fillId="14" borderId="90" xfId="0" applyFont="1" applyFill="1" applyBorder="1" applyAlignment="1" applyProtection="1">
      <alignment vertical="center" wrapText="1"/>
      <protection locked="0"/>
    </xf>
    <xf numFmtId="0" fontId="5" fillId="13" borderId="20" xfId="0" applyFont="1" applyFill="1" applyBorder="1" applyAlignment="1" applyProtection="1">
      <alignment vertical="center"/>
      <protection locked="0"/>
    </xf>
    <xf numFmtId="0" fontId="29" fillId="0" borderId="0" xfId="4" applyFont="1"/>
    <xf numFmtId="0" fontId="28" fillId="0" borderId="0" xfId="4" applyFont="1" applyAlignment="1">
      <alignment wrapText="1"/>
    </xf>
    <xf numFmtId="0" fontId="31" fillId="0" borderId="1" xfId="4" applyFont="1" applyBorder="1" applyAlignment="1">
      <alignment horizontal="left" vertical="center"/>
    </xf>
    <xf numFmtId="10" fontId="28" fillId="0" borderId="0" xfId="4" applyNumberFormat="1" applyFont="1" applyAlignment="1">
      <alignment horizontal="center" vertical="center"/>
    </xf>
    <xf numFmtId="9" fontId="28" fillId="0" borderId="0" xfId="4" applyNumberFormat="1" applyFont="1" applyAlignment="1">
      <alignment horizontal="center" vertical="center"/>
    </xf>
    <xf numFmtId="0" fontId="28" fillId="0" borderId="0" xfId="4" applyFont="1" applyAlignment="1">
      <alignment horizontal="center" vertical="center"/>
    </xf>
    <xf numFmtId="0" fontId="6" fillId="0" borderId="1" xfId="4" applyFont="1" applyBorder="1" applyAlignment="1">
      <alignment horizontal="center" vertical="center"/>
    </xf>
    <xf numFmtId="0" fontId="31" fillId="0" borderId="0" xfId="4" applyFont="1" applyAlignment="1">
      <alignment horizontal="center" vertical="center"/>
    </xf>
    <xf numFmtId="0" fontId="32" fillId="0" borderId="0" xfId="4" applyFont="1"/>
    <xf numFmtId="9" fontId="28" fillId="0" borderId="0" xfId="4" applyNumberFormat="1" applyFont="1" applyAlignment="1">
      <alignment horizontal="center" vertical="center" wrapText="1"/>
    </xf>
    <xf numFmtId="0" fontId="28" fillId="0" borderId="41" xfId="4" applyFont="1" applyBorder="1" applyAlignment="1">
      <alignment horizontal="center" vertical="center"/>
    </xf>
    <xf numFmtId="9" fontId="28" fillId="0" borderId="1" xfId="4" applyNumberFormat="1" applyFont="1" applyBorder="1" applyAlignment="1">
      <alignment horizontal="center" vertical="center" wrapText="1"/>
    </xf>
    <xf numFmtId="9" fontId="28" fillId="0" borderId="1" xfId="4" applyNumberFormat="1" applyFont="1" applyBorder="1" applyAlignment="1">
      <alignment horizontal="center" vertical="center"/>
    </xf>
    <xf numFmtId="0" fontId="28" fillId="0" borderId="1" xfId="4" applyFont="1" applyBorder="1" applyAlignment="1">
      <alignment horizontal="center" vertical="center"/>
    </xf>
    <xf numFmtId="0" fontId="31" fillId="0" borderId="0" xfId="4" applyFont="1" applyAlignment="1">
      <alignment horizontal="center"/>
    </xf>
    <xf numFmtId="0" fontId="31" fillId="0" borderId="42" xfId="4" applyFont="1" applyBorder="1" applyAlignment="1">
      <alignment horizontal="center" vertical="center"/>
    </xf>
    <xf numFmtId="0" fontId="31" fillId="0" borderId="41" xfId="4" applyFont="1" applyBorder="1" applyAlignment="1">
      <alignment horizontal="center" vertical="center"/>
    </xf>
    <xf numFmtId="0" fontId="33" fillId="0" borderId="0" xfId="4" applyFont="1"/>
    <xf numFmtId="10" fontId="28" fillId="0" borderId="0" xfId="4" applyNumberFormat="1" applyFont="1"/>
    <xf numFmtId="0" fontId="31" fillId="0" borderId="0" xfId="4" applyFont="1" applyAlignment="1">
      <alignment vertical="center" wrapText="1"/>
    </xf>
    <xf numFmtId="0" fontId="28" fillId="0" borderId="6" xfId="4" applyFont="1" applyBorder="1"/>
    <xf numFmtId="0" fontId="28" fillId="0" borderId="5" xfId="4" applyFont="1" applyBorder="1"/>
    <xf numFmtId="10"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9" fontId="28" fillId="0" borderId="5" xfId="4" applyNumberFormat="1" applyFont="1" applyBorder="1" applyAlignment="1">
      <alignment horizontal="center" vertical="center"/>
    </xf>
    <xf numFmtId="0" fontId="28" fillId="0" borderId="4" xfId="4" applyFont="1" applyBorder="1" applyAlignment="1">
      <alignment horizontal="center" vertical="center"/>
    </xf>
    <xf numFmtId="0" fontId="27" fillId="0" borderId="0" xfId="4"/>
    <xf numFmtId="0" fontId="27" fillId="0" borderId="0" xfId="4" applyAlignment="1">
      <alignment horizontal="left" wrapText="1"/>
    </xf>
    <xf numFmtId="49" fontId="30" fillId="20" borderId="1" xfId="4" applyNumberFormat="1" applyFont="1" applyFill="1" applyBorder="1" applyAlignment="1">
      <alignment horizontal="center" vertical="center" wrapText="1"/>
    </xf>
    <xf numFmtId="0" fontId="6" fillId="0" borderId="1" xfId="4" applyFont="1" applyBorder="1" applyAlignment="1">
      <alignment horizontal="center" vertical="center" wrapText="1"/>
    </xf>
    <xf numFmtId="0" fontId="31" fillId="0" borderId="0" xfId="4" applyFont="1"/>
    <xf numFmtId="0" fontId="8" fillId="0" borderId="33" xfId="0" applyFont="1" applyFill="1" applyBorder="1" applyAlignment="1" applyProtection="1">
      <alignment vertical="center" wrapText="1"/>
      <protection locked="0"/>
    </xf>
    <xf numFmtId="0" fontId="8" fillId="0" borderId="49" xfId="0" applyFont="1" applyFill="1" applyBorder="1" applyAlignment="1" applyProtection="1">
      <alignment vertical="center" wrapText="1"/>
      <protection locked="0"/>
    </xf>
    <xf numFmtId="0" fontId="8" fillId="0" borderId="49" xfId="0" applyFont="1" applyFill="1" applyBorder="1" applyAlignment="1" applyProtection="1">
      <alignment horizontal="left" vertical="center" wrapText="1"/>
      <protection locked="0"/>
    </xf>
    <xf numFmtId="0" fontId="30" fillId="0" borderId="97" xfId="4" applyFont="1" applyBorder="1" applyAlignment="1">
      <alignment horizontal="center" vertical="center" wrapText="1"/>
    </xf>
    <xf numFmtId="0" fontId="30" fillId="0" borderId="1" xfId="4" applyFont="1" applyBorder="1" applyAlignment="1">
      <alignment horizontal="center" vertical="center" wrapText="1"/>
    </xf>
    <xf numFmtId="0" fontId="28" fillId="0" borderId="0" xfId="4" applyFont="1"/>
    <xf numFmtId="0" fontId="28" fillId="0" borderId="42" xfId="4" applyFont="1" applyBorder="1"/>
    <xf numFmtId="9" fontId="30" fillId="0" borderId="1" xfId="4" applyNumberFormat="1" applyFont="1" applyBorder="1" applyAlignment="1">
      <alignment horizontal="center" vertical="center" wrapText="1"/>
    </xf>
    <xf numFmtId="0" fontId="31" fillId="0" borderId="1" xfId="4"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5" xfId="4" applyFont="1" applyBorder="1" applyAlignment="1">
      <alignment horizontal="center" vertical="center"/>
    </xf>
    <xf numFmtId="0" fontId="31" fillId="0" borderId="1" xfId="4" applyFont="1" applyBorder="1" applyAlignment="1">
      <alignment horizontal="center" vertical="center" wrapText="1"/>
    </xf>
    <xf numFmtId="0" fontId="8" fillId="13" borderId="52" xfId="0" applyFont="1" applyFill="1" applyBorder="1" applyAlignment="1" applyProtection="1">
      <alignment vertical="center" wrapText="1"/>
      <protection locked="0"/>
    </xf>
    <xf numFmtId="0" fontId="8" fillId="13" borderId="6" xfId="0" applyFont="1" applyFill="1" applyBorder="1" applyAlignment="1" applyProtection="1">
      <alignment vertical="center" wrapText="1"/>
      <protection locked="0"/>
    </xf>
    <xf numFmtId="0" fontId="8" fillId="13" borderId="1" xfId="0" applyFont="1" applyFill="1" applyBorder="1" applyAlignment="1" applyProtection="1">
      <alignment vertical="center" wrapText="1"/>
      <protection locked="0"/>
    </xf>
    <xf numFmtId="14" fontId="5" fillId="8" borderId="90"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5" fillId="8" borderId="93" xfId="0" applyFont="1" applyFill="1" applyBorder="1" applyAlignment="1" applyProtection="1">
      <alignment horizontal="center" vertical="center"/>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14" fontId="17" fillId="13" borderId="34" xfId="0" applyNumberFormat="1" applyFont="1" applyFill="1" applyBorder="1" applyAlignment="1" applyProtection="1">
      <alignment horizontal="center" vertical="center" wrapText="1"/>
      <protection locked="0"/>
    </xf>
    <xf numFmtId="14" fontId="17" fillId="13" borderId="35" xfId="0" applyNumberFormat="1" applyFont="1" applyFill="1" applyBorder="1" applyAlignment="1" applyProtection="1">
      <alignment horizontal="center" vertical="center" wrapText="1"/>
      <protection locked="0"/>
    </xf>
    <xf numFmtId="14" fontId="17" fillId="13" borderId="36" xfId="0" applyNumberFormat="1" applyFont="1" applyFill="1" applyBorder="1" applyAlignment="1" applyProtection="1">
      <alignment horizontal="center" vertical="center" wrapText="1"/>
      <protection locked="0"/>
    </xf>
    <xf numFmtId="0" fontId="8" fillId="13" borderId="34" xfId="0" applyFont="1" applyFill="1" applyBorder="1" applyAlignment="1" applyProtection="1">
      <alignment horizontal="center" vertical="center" wrapText="1"/>
      <protection locked="0"/>
    </xf>
    <xf numFmtId="0" fontId="8" fillId="13" borderId="35" xfId="0" applyFont="1" applyFill="1" applyBorder="1" applyAlignment="1" applyProtection="1">
      <alignment horizontal="center" vertical="center" wrapText="1"/>
      <protection locked="0"/>
    </xf>
    <xf numFmtId="0" fontId="8" fillId="13" borderId="36" xfId="0"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9" borderId="89" xfId="0" applyNumberFormat="1" applyFont="1" applyFill="1" applyBorder="1" applyAlignment="1" applyProtection="1">
      <alignment horizontal="center" vertical="center" wrapText="1"/>
      <protection locked="0"/>
    </xf>
    <xf numFmtId="0" fontId="10" fillId="11" borderId="90" xfId="3" applyFont="1" applyFill="1" applyBorder="1" applyAlignment="1" applyProtection="1">
      <alignment horizontal="center" vertical="center" wrapText="1"/>
      <protection locked="0"/>
    </xf>
    <xf numFmtId="0" fontId="5" fillId="8" borderId="90" xfId="0" applyFont="1" applyFill="1" applyBorder="1" applyAlignment="1" applyProtection="1">
      <alignment horizontal="center" vertical="center"/>
      <protection locked="0"/>
    </xf>
    <xf numFmtId="0" fontId="16" fillId="3" borderId="94"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center" vertical="center" wrapText="1"/>
      <protection locked="0"/>
    </xf>
    <xf numFmtId="0" fontId="16" fillId="3" borderId="70" xfId="0" applyFont="1" applyFill="1" applyBorder="1" applyAlignment="1" applyProtection="1">
      <alignment horizontal="center" vertical="center" wrapText="1"/>
      <protection locked="0"/>
    </xf>
    <xf numFmtId="0" fontId="26" fillId="9" borderId="81" xfId="0" applyFont="1" applyFill="1" applyBorder="1" applyAlignment="1" applyProtection="1">
      <alignment horizontal="center" vertical="center" wrapText="1"/>
      <protection locked="0"/>
    </xf>
    <xf numFmtId="0" fontId="26" fillId="9" borderId="83" xfId="0" applyFont="1" applyFill="1" applyBorder="1" applyAlignment="1" applyProtection="1">
      <alignment horizontal="center" vertical="center" wrapText="1"/>
      <protection locked="0"/>
    </xf>
    <xf numFmtId="0" fontId="26" fillId="9" borderId="85" xfId="0" applyFont="1" applyFill="1" applyBorder="1" applyAlignment="1" applyProtection="1">
      <alignment horizontal="center" vertical="center" wrapText="1"/>
      <protection locked="0"/>
    </xf>
    <xf numFmtId="0" fontId="26" fillId="9" borderId="67" xfId="0" applyFont="1" applyFill="1" applyBorder="1" applyAlignment="1" applyProtection="1">
      <alignment horizontal="center" vertical="center" wrapText="1"/>
      <protection locked="0"/>
    </xf>
    <xf numFmtId="0" fontId="26" fillId="9" borderId="86" xfId="0" applyFont="1" applyFill="1" applyBorder="1" applyAlignment="1" applyProtection="1">
      <alignment horizontal="center" vertical="center" wrapText="1"/>
      <protection locked="0"/>
    </xf>
    <xf numFmtId="0" fontId="15" fillId="11" borderId="79" xfId="3"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0" fontId="17" fillId="3" borderId="71" xfId="0" applyFont="1" applyFill="1" applyBorder="1" applyAlignment="1" applyProtection="1">
      <alignment horizontal="left" vertical="center" wrapText="1"/>
      <protection locked="0"/>
    </xf>
    <xf numFmtId="0" fontId="17" fillId="3" borderId="33" xfId="0" applyFont="1" applyFill="1" applyBorder="1" applyAlignment="1" applyProtection="1">
      <alignment horizontal="left" vertical="center" wrapText="1"/>
      <protection locked="0"/>
    </xf>
    <xf numFmtId="0" fontId="17" fillId="13" borderId="68" xfId="0" applyFont="1" applyFill="1" applyBorder="1" applyAlignment="1" applyProtection="1">
      <alignment horizontal="center" vertical="center" wrapText="1"/>
      <protection locked="0"/>
    </xf>
    <xf numFmtId="0" fontId="17" fillId="13" borderId="69" xfId="0" applyFont="1" applyFill="1" applyBorder="1" applyAlignment="1" applyProtection="1">
      <alignment horizontal="center" vertical="center" wrapText="1"/>
      <protection locked="0"/>
    </xf>
    <xf numFmtId="0" fontId="17" fillId="13" borderId="7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7" fillId="9" borderId="87" xfId="0"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7" fillId="13" borderId="34" xfId="0" applyFont="1" applyFill="1" applyBorder="1" applyAlignment="1" applyProtection="1">
      <alignment horizontal="left" vertical="center" wrapText="1"/>
      <protection locked="0"/>
    </xf>
    <xf numFmtId="0" fontId="17" fillId="13" borderId="35" xfId="0" applyFont="1" applyFill="1" applyBorder="1" applyAlignment="1" applyProtection="1">
      <alignment horizontal="left" vertical="center" wrapText="1"/>
      <protection locked="0"/>
    </xf>
    <xf numFmtId="0" fontId="17" fillId="13" borderId="36" xfId="0" applyFont="1" applyFill="1" applyBorder="1" applyAlignment="1" applyProtection="1">
      <alignment horizontal="left"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35" xfId="0" applyNumberFormat="1" applyFont="1" applyFill="1" applyBorder="1" applyAlignment="1" applyProtection="1">
      <alignment horizontal="center" vertical="center" wrapText="1"/>
      <protection locked="0"/>
    </xf>
    <xf numFmtId="14" fontId="17" fillId="9" borderId="89"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90"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9" fontId="11" fillId="12" borderId="11" xfId="1" applyNumberFormat="1" applyFont="1" applyFill="1" applyBorder="1" applyAlignment="1" applyProtection="1">
      <alignment horizontal="center" vertical="center" wrapText="1"/>
      <protection locked="0"/>
    </xf>
    <xf numFmtId="0" fontId="5" fillId="2" borderId="19" xfId="3"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1" fillId="15" borderId="77"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8"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2"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71" xfId="0" applyFont="1" applyFill="1" applyBorder="1" applyAlignment="1" applyProtection="1">
      <alignment horizontal="center" vertical="center" wrapText="1"/>
      <protection locked="0"/>
    </xf>
    <xf numFmtId="0" fontId="17" fillId="3" borderId="3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17" fillId="9" borderId="70" xfId="0" applyFont="1" applyFill="1" applyBorder="1" applyAlignment="1" applyProtection="1">
      <alignment horizontal="center" vertical="center" wrapText="1"/>
      <protection locked="0"/>
    </xf>
    <xf numFmtId="9" fontId="17" fillId="13" borderId="34" xfId="0" applyNumberFormat="1" applyFont="1" applyFill="1" applyBorder="1" applyAlignment="1" applyProtection="1">
      <alignment horizontal="center" vertical="center" wrapText="1"/>
      <protection locked="0"/>
    </xf>
    <xf numFmtId="9" fontId="17" fillId="13" borderId="35" xfId="0" applyNumberFormat="1" applyFont="1" applyFill="1" applyBorder="1" applyAlignment="1" applyProtection="1">
      <alignment horizontal="center" vertical="center" wrapText="1"/>
      <protection locked="0"/>
    </xf>
    <xf numFmtId="9" fontId="17" fillId="13" borderId="36" xfId="0" applyNumberFormat="1" applyFont="1" applyFill="1" applyBorder="1" applyAlignment="1" applyProtection="1">
      <alignment horizontal="center" vertical="center" wrapText="1"/>
      <protection locked="0"/>
    </xf>
    <xf numFmtId="0" fontId="17" fillId="13" borderId="50" xfId="0" applyFont="1" applyFill="1" applyBorder="1" applyAlignment="1" applyProtection="1">
      <alignment horizontal="center" vertical="center" wrapText="1"/>
      <protection locked="0"/>
    </xf>
    <xf numFmtId="0" fontId="17" fillId="13" borderId="51" xfId="0" applyFont="1" applyFill="1" applyBorder="1" applyAlignment="1" applyProtection="1">
      <alignment horizontal="center" vertical="center" wrapText="1"/>
      <protection locked="0"/>
    </xf>
    <xf numFmtId="0" fontId="17" fillId="13" borderId="58" xfId="0"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9" fontId="17" fillId="3" borderId="71" xfId="2"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14" fontId="17" fillId="3" borderId="71"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9" fontId="17" fillId="17" borderId="35" xfId="0" applyNumberFormat="1" applyFont="1" applyFill="1" applyBorder="1" applyAlignment="1" applyProtection="1">
      <alignment horizontal="center" vertical="center" wrapText="1"/>
      <protection locked="0"/>
    </xf>
    <xf numFmtId="165" fontId="17" fillId="9" borderId="82"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165" fontId="17" fillId="9" borderId="88"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14" fontId="17" fillId="13" borderId="71" xfId="0" applyNumberFormat="1" applyFont="1" applyFill="1" applyBorder="1" applyAlignment="1" applyProtection="1">
      <alignment horizontal="center" vertical="center" wrapText="1"/>
      <protection locked="0"/>
    </xf>
    <xf numFmtId="14" fontId="17" fillId="13" borderId="89" xfId="0" applyNumberFormat="1"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1" borderId="13"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Border="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2" borderId="22"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0" fontId="11" fillId="12" borderId="0" xfId="0" applyFont="1" applyFill="1" applyBorder="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3" fillId="3" borderId="3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22" fillId="13" borderId="62" xfId="0" applyFont="1" applyFill="1" applyBorder="1" applyAlignment="1" applyProtection="1">
      <alignment horizontal="center" vertical="center" wrapText="1"/>
      <protection locked="0"/>
    </xf>
    <xf numFmtId="0" fontId="22" fillId="13" borderId="33" xfId="0" applyFont="1" applyFill="1" applyBorder="1" applyAlignment="1" applyProtection="1">
      <alignment horizontal="center" vertical="center" wrapText="1"/>
      <protection locked="0"/>
    </xf>
    <xf numFmtId="0" fontId="8" fillId="0" borderId="106" xfId="0" applyFont="1" applyFill="1" applyBorder="1" applyAlignment="1" applyProtection="1">
      <alignment horizontal="left" vertical="center" wrapText="1"/>
      <protection locked="0"/>
    </xf>
    <xf numFmtId="0" fontId="8" fillId="0" borderId="107"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22" fillId="13" borderId="63"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0" fontId="22" fillId="13" borderId="65"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9" fontId="13" fillId="0" borderId="68" xfId="0" applyNumberFormat="1"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Border="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1" fillId="12" borderId="74" xfId="0" applyFont="1" applyFill="1" applyBorder="1" applyAlignment="1" applyProtection="1">
      <alignment horizontal="center" vertical="center" textRotation="90" wrapText="1"/>
      <protection locked="0"/>
    </xf>
    <xf numFmtId="0" fontId="11" fillId="12" borderId="17"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28" fillId="0" borderId="97" xfId="4" applyFont="1" applyBorder="1" applyAlignment="1">
      <alignment horizontal="center" vertical="center"/>
    </xf>
    <xf numFmtId="0" fontId="28" fillId="0" borderId="96" xfId="4" applyFont="1" applyBorder="1" applyAlignment="1">
      <alignment horizontal="center" vertical="center"/>
    </xf>
    <xf numFmtId="0" fontId="28" fillId="0" borderId="95" xfId="4" applyFont="1" applyBorder="1" applyAlignment="1">
      <alignment horizontal="center" vertical="center"/>
    </xf>
    <xf numFmtId="0" fontId="31" fillId="20" borderId="97" xfId="4" applyFont="1" applyFill="1" applyBorder="1" applyAlignment="1">
      <alignment horizontal="center" vertical="center" wrapText="1"/>
    </xf>
    <xf numFmtId="0" fontId="31" fillId="20" borderId="96" xfId="4" applyFont="1" applyFill="1" applyBorder="1" applyAlignment="1">
      <alignment horizontal="center" vertical="center" wrapText="1"/>
    </xf>
    <xf numFmtId="0" fontId="31" fillId="20" borderId="95" xfId="4" applyFont="1" applyFill="1" applyBorder="1" applyAlignment="1">
      <alignment horizontal="center" vertical="center" wrapText="1"/>
    </xf>
    <xf numFmtId="0" fontId="31" fillId="0" borderId="97" xfId="4" applyFont="1" applyBorder="1" applyAlignment="1">
      <alignment horizontal="center" vertical="center"/>
    </xf>
    <xf numFmtId="0" fontId="31" fillId="0" borderId="96" xfId="4" applyFont="1" applyBorder="1" applyAlignment="1">
      <alignment horizontal="center" vertical="center"/>
    </xf>
    <xf numFmtId="0" fontId="31" fillId="0" borderId="95" xfId="4" applyFont="1" applyBorder="1" applyAlignment="1">
      <alignment horizontal="center" vertical="center"/>
    </xf>
    <xf numFmtId="0" fontId="31" fillId="0" borderId="97" xfId="4" applyFont="1" applyBorder="1" applyAlignment="1">
      <alignment horizontal="center" vertical="center" wrapText="1"/>
    </xf>
    <xf numFmtId="0" fontId="31" fillId="0" borderId="96" xfId="4" applyFont="1" applyBorder="1" applyAlignment="1">
      <alignment horizontal="center" vertical="center" wrapText="1"/>
    </xf>
    <xf numFmtId="0" fontId="31" fillId="0" borderId="95" xfId="4" applyFont="1" applyBorder="1" applyAlignment="1">
      <alignment horizontal="center" vertical="center" wrapText="1"/>
    </xf>
    <xf numFmtId="0" fontId="31" fillId="0" borderId="1" xfId="4" applyFont="1" applyBorder="1" applyAlignment="1">
      <alignment horizontal="left" vertical="center" wrapText="1"/>
    </xf>
    <xf numFmtId="0" fontId="31" fillId="19" borderId="97" xfId="4" applyFont="1" applyFill="1" applyBorder="1" applyAlignment="1">
      <alignment horizontal="center" vertical="center"/>
    </xf>
    <xf numFmtId="0" fontId="31" fillId="19" borderId="96" xfId="4" applyFont="1" applyFill="1" applyBorder="1" applyAlignment="1">
      <alignment horizontal="center" vertical="center"/>
    </xf>
    <xf numFmtId="0" fontId="31" fillId="19" borderId="95" xfId="4" applyFont="1" applyFill="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6" xfId="4" applyFont="1" applyBorder="1" applyAlignment="1">
      <alignment horizontal="center" vertical="center"/>
    </xf>
    <xf numFmtId="0" fontId="31" fillId="0" borderId="2" xfId="4" applyFont="1" applyBorder="1" applyAlignment="1">
      <alignment horizontal="center" vertical="center" wrapText="1"/>
    </xf>
    <xf numFmtId="0" fontId="31" fillId="0" borderId="3" xfId="4" applyFont="1" applyBorder="1" applyAlignment="1">
      <alignment horizontal="center" vertical="center" wrapText="1"/>
    </xf>
    <xf numFmtId="0" fontId="31" fillId="0" borderId="101"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5" xfId="4" applyFont="1" applyBorder="1" applyAlignment="1">
      <alignment horizontal="center" vertical="center" wrapText="1"/>
    </xf>
    <xf numFmtId="0" fontId="31" fillId="0" borderId="6" xfId="4" applyFont="1" applyBorder="1" applyAlignment="1">
      <alignment horizontal="center" vertical="center" wrapText="1"/>
    </xf>
    <xf numFmtId="0" fontId="31" fillId="0" borderId="1" xfId="4" applyFont="1" applyBorder="1" applyAlignment="1">
      <alignment horizontal="center" vertical="center"/>
    </xf>
    <xf numFmtId="0" fontId="30" fillId="0" borderId="97" xfId="4" applyFont="1" applyBorder="1" applyAlignment="1">
      <alignment horizontal="center" vertical="center" wrapText="1"/>
    </xf>
    <xf numFmtId="0" fontId="30" fillId="0" borderId="96" xfId="4" applyFont="1" applyBorder="1" applyAlignment="1">
      <alignment horizontal="center" vertical="center" wrapText="1"/>
    </xf>
    <xf numFmtId="0" fontId="30" fillId="0" borderId="95" xfId="4" applyFont="1" applyBorder="1" applyAlignment="1">
      <alignment horizontal="center" vertical="center" wrapText="1"/>
    </xf>
    <xf numFmtId="0" fontId="30" fillId="0" borderId="1" xfId="4" applyFont="1" applyBorder="1" applyAlignment="1">
      <alignment horizontal="center" vertical="center" wrapText="1"/>
    </xf>
    <xf numFmtId="0" fontId="31" fillId="0" borderId="1" xfId="4" applyFont="1" applyBorder="1" applyAlignment="1">
      <alignment horizontal="center" vertical="center" wrapText="1"/>
    </xf>
    <xf numFmtId="49" fontId="30" fillId="0" borderId="97" xfId="4" applyNumberFormat="1" applyFont="1" applyBorder="1" applyAlignment="1">
      <alignment horizontal="center" vertical="center" wrapText="1"/>
    </xf>
    <xf numFmtId="49" fontId="30" fillId="0" borderId="96" xfId="4" applyNumberFormat="1" applyFont="1" applyBorder="1" applyAlignment="1">
      <alignment horizontal="center" vertical="center" wrapText="1"/>
    </xf>
    <xf numFmtId="49" fontId="30" fillId="0" borderId="95" xfId="4" applyNumberFormat="1" applyFont="1" applyBorder="1" applyAlignment="1">
      <alignment horizontal="center" vertical="center" wrapText="1"/>
    </xf>
    <xf numFmtId="0" fontId="6" fillId="0" borderId="97" xfId="4" applyFont="1" applyBorder="1" applyAlignment="1">
      <alignment horizontal="left" vertical="center"/>
    </xf>
    <xf numFmtId="0" fontId="6" fillId="0" borderId="95" xfId="4" applyFont="1" applyBorder="1" applyAlignment="1">
      <alignment horizontal="left" vertical="center"/>
    </xf>
    <xf numFmtId="9" fontId="30" fillId="0" borderId="97" xfId="4" applyNumberFormat="1" applyFont="1" applyBorder="1" applyAlignment="1">
      <alignment horizontal="center" vertical="center" wrapText="1"/>
    </xf>
    <xf numFmtId="9" fontId="30" fillId="0" borderId="95" xfId="4" applyNumberFormat="1" applyFont="1" applyBorder="1" applyAlignment="1">
      <alignment horizontal="center" vertical="center" wrapText="1"/>
    </xf>
    <xf numFmtId="14" fontId="31" fillId="0" borderId="1" xfId="4" applyNumberFormat="1" applyFont="1" applyBorder="1" applyAlignment="1">
      <alignment horizontal="center" vertical="center"/>
    </xf>
    <xf numFmtId="0" fontId="31" fillId="0" borderId="1" xfId="4" applyFont="1" applyBorder="1" applyAlignment="1">
      <alignment horizontal="center"/>
    </xf>
    <xf numFmtId="0" fontId="31" fillId="3" borderId="97" xfId="4" applyFont="1" applyFill="1" applyBorder="1" applyAlignment="1">
      <alignment horizontal="center" vertical="center"/>
    </xf>
    <xf numFmtId="0" fontId="31" fillId="3" borderId="96" xfId="4" applyFont="1" applyFill="1" applyBorder="1" applyAlignment="1">
      <alignment horizontal="center" vertical="center"/>
    </xf>
    <xf numFmtId="0" fontId="31" fillId="3" borderId="95" xfId="4" applyFont="1" applyFill="1" applyBorder="1" applyAlignment="1">
      <alignment horizontal="center" vertical="center"/>
    </xf>
    <xf numFmtId="49" fontId="31" fillId="0" borderId="1" xfId="4" applyNumberFormat="1" applyFont="1" applyBorder="1" applyAlignment="1">
      <alignment horizontal="center"/>
    </xf>
    <xf numFmtId="9" fontId="30" fillId="0" borderId="1" xfId="4" applyNumberFormat="1" applyFont="1" applyBorder="1" applyAlignment="1">
      <alignment horizontal="center" vertical="center" wrapText="1"/>
    </xf>
    <xf numFmtId="0" fontId="31" fillId="0" borderId="97" xfId="4" applyFont="1" applyBorder="1" applyAlignment="1">
      <alignment horizontal="left" vertical="center" wrapText="1"/>
    </xf>
    <xf numFmtId="0" fontId="31" fillId="0" borderId="95" xfId="4" applyFont="1" applyBorder="1" applyAlignment="1">
      <alignment horizontal="left" vertical="center" wrapText="1"/>
    </xf>
    <xf numFmtId="49" fontId="30" fillId="0" borderId="1" xfId="4" applyNumberFormat="1" applyFont="1" applyBorder="1" applyAlignment="1">
      <alignment horizontal="center" vertical="center" wrapText="1"/>
    </xf>
    <xf numFmtId="0" fontId="31" fillId="0" borderId="71" xfId="4" applyFont="1" applyBorder="1" applyAlignment="1">
      <alignment horizontal="center" vertical="center" wrapText="1"/>
    </xf>
    <xf numFmtId="0" fontId="31" fillId="0" borderId="52" xfId="4" applyFont="1" applyBorder="1" applyAlignment="1">
      <alignment horizontal="center" vertical="center" wrapText="1"/>
    </xf>
    <xf numFmtId="0" fontId="28" fillId="0" borderId="0" xfId="4" applyFont="1"/>
    <xf numFmtId="0" fontId="28" fillId="0" borderId="104" xfId="4" applyFont="1" applyBorder="1"/>
    <xf numFmtId="0" fontId="28" fillId="0" borderId="103" xfId="4" applyFont="1" applyBorder="1"/>
    <xf numFmtId="0" fontId="28" fillId="0" borderId="102" xfId="4" applyFont="1" applyBorder="1"/>
    <xf numFmtId="0" fontId="28" fillId="0" borderId="42" xfId="4" applyFont="1" applyBorder="1"/>
    <xf numFmtId="0" fontId="6" fillId="20" borderId="1" xfId="4" applyFont="1" applyFill="1" applyBorder="1" applyAlignment="1">
      <alignment horizontal="center" vertical="center"/>
    </xf>
    <xf numFmtId="0" fontId="31" fillId="20" borderId="1" xfId="4" applyFont="1" applyFill="1" applyBorder="1" applyAlignment="1">
      <alignment horizontal="center" vertical="center"/>
    </xf>
    <xf numFmtId="0" fontId="31" fillId="19" borderId="1" xfId="4" applyFont="1" applyFill="1" applyBorder="1" applyAlignment="1">
      <alignment horizontal="center" vertical="center"/>
    </xf>
    <xf numFmtId="0" fontId="28" fillId="0" borderId="105" xfId="4" applyFont="1" applyBorder="1"/>
    <xf numFmtId="0" fontId="6" fillId="0" borderId="97" xfId="4" applyFont="1" applyBorder="1" applyAlignment="1">
      <alignment horizontal="center" vertical="center"/>
    </xf>
    <xf numFmtId="0" fontId="6" fillId="0" borderId="96" xfId="4" applyFont="1" applyBorder="1" applyAlignment="1">
      <alignment horizontal="center" vertical="center"/>
    </xf>
    <xf numFmtId="0" fontId="6" fillId="0" borderId="95" xfId="4" applyFont="1" applyBorder="1" applyAlignment="1">
      <alignment horizontal="center" vertical="center"/>
    </xf>
    <xf numFmtId="9" fontId="30" fillId="0" borderId="71" xfId="4" applyNumberFormat="1" applyFont="1" applyBorder="1" applyAlignment="1">
      <alignment horizontal="center" vertical="center" wrapText="1"/>
    </xf>
    <xf numFmtId="9" fontId="30" fillId="0" borderId="35" xfId="4" applyNumberFormat="1" applyFont="1" applyBorder="1" applyAlignment="1">
      <alignment horizontal="center" vertical="center" wrapText="1"/>
    </xf>
    <xf numFmtId="9" fontId="30" fillId="0" borderId="52" xfId="4" applyNumberFormat="1" applyFont="1" applyBorder="1" applyAlignment="1">
      <alignment horizontal="center" vertical="center" wrapText="1"/>
    </xf>
    <xf numFmtId="0" fontId="30" fillId="0" borderId="97" xfId="4" applyFont="1" applyBorder="1" applyAlignment="1">
      <alignment horizontal="left" vertical="center" wrapText="1"/>
    </xf>
    <xf numFmtId="0" fontId="30" fillId="0" borderId="96" xfId="4" applyFont="1" applyBorder="1" applyAlignment="1">
      <alignment horizontal="left" vertical="center" wrapText="1"/>
    </xf>
    <xf numFmtId="0" fontId="30" fillId="0" borderId="95" xfId="4" applyFont="1" applyBorder="1" applyAlignment="1">
      <alignment horizontal="left" vertical="center" wrapText="1"/>
    </xf>
    <xf numFmtId="14" fontId="30" fillId="0" borderId="1" xfId="4" applyNumberFormat="1" applyFont="1" applyBorder="1" applyAlignment="1">
      <alignment horizontal="center" vertical="center" wrapText="1"/>
    </xf>
    <xf numFmtId="0" fontId="30" fillId="21" borderId="97" xfId="4" applyFont="1" applyFill="1" applyBorder="1" applyAlignment="1">
      <alignment horizontal="center" vertical="center" wrapText="1"/>
    </xf>
    <xf numFmtId="0" fontId="30" fillId="21" borderId="95" xfId="4" applyFont="1" applyFill="1" applyBorder="1" applyAlignment="1">
      <alignment horizontal="center" vertical="center" wrapText="1"/>
    </xf>
    <xf numFmtId="9" fontId="28" fillId="0" borderId="71"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52" xfId="4" applyNumberFormat="1" applyFont="1" applyBorder="1" applyAlignment="1">
      <alignment horizontal="center" vertical="center" wrapText="1"/>
    </xf>
    <xf numFmtId="0" fontId="28" fillId="0" borderId="1" xfId="4" applyFont="1" applyBorder="1" applyAlignment="1">
      <alignment horizontal="center" vertical="center" wrapText="1"/>
    </xf>
    <xf numFmtId="0" fontId="28" fillId="0" borderId="97" xfId="4" applyFont="1" applyBorder="1" applyAlignment="1">
      <alignment horizontal="center" vertical="center" wrapText="1"/>
    </xf>
    <xf numFmtId="0" fontId="28" fillId="0" borderId="95" xfId="4" applyFont="1" applyBorder="1" applyAlignment="1">
      <alignment horizontal="center" vertical="center" wrapText="1"/>
    </xf>
    <xf numFmtId="0" fontId="6" fillId="0" borderId="2" xfId="4" applyFont="1" applyBorder="1" applyAlignment="1">
      <alignment horizontal="left" vertical="center" wrapText="1"/>
    </xf>
    <xf numFmtId="0" fontId="6" fillId="0" borderId="3" xfId="4" applyFont="1" applyBorder="1" applyAlignment="1">
      <alignment horizontal="left" vertical="center" wrapText="1"/>
    </xf>
    <xf numFmtId="0" fontId="6" fillId="0" borderId="101" xfId="4" applyFont="1" applyBorder="1" applyAlignment="1">
      <alignment horizontal="left" vertical="center" wrapText="1"/>
    </xf>
    <xf numFmtId="0" fontId="6" fillId="0" borderId="100" xfId="4" applyFont="1" applyBorder="1" applyAlignment="1">
      <alignment horizontal="left" vertical="center" wrapText="1"/>
    </xf>
    <xf numFmtId="0" fontId="30" fillId="0" borderId="99" xfId="4" applyFont="1" applyBorder="1" applyAlignment="1">
      <alignment horizontal="left" vertical="center"/>
    </xf>
    <xf numFmtId="0" fontId="30" fillId="0" borderId="98" xfId="4" applyFont="1" applyBorder="1" applyAlignment="1">
      <alignment horizontal="left" vertical="center"/>
    </xf>
    <xf numFmtId="0" fontId="28" fillId="0" borderId="96" xfId="4" applyFont="1" applyBorder="1" applyAlignment="1">
      <alignment horizontal="center" vertical="center"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GES-GFI-001'!$C$30</c:f>
              <c:strCache>
                <c:ptCount val="1"/>
                <c:pt idx="0">
                  <c:v>Resultado monitoreo</c:v>
                </c:pt>
              </c:strCache>
            </c:strRef>
          </c:tx>
          <c:spPr>
            <a:solidFill>
              <a:srgbClr val="004586"/>
            </a:solidFill>
            <a:ln w="25400">
              <a:noFill/>
            </a:ln>
          </c:spPr>
          <c:invertIfNegative val="0"/>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GES-GFI-001'!$C$31:$C$42</c:f>
              <c:numCache>
                <c:formatCode>0%</c:formatCode>
                <c:ptCount val="12"/>
                <c:pt idx="0">
                  <c:v>1</c:v>
                </c:pt>
                <c:pt idx="1">
                  <c:v>1</c:v>
                </c:pt>
                <c:pt idx="2">
                  <c:v>1</c:v>
                </c:pt>
                <c:pt idx="3">
                  <c:v>1</c:v>
                </c:pt>
                <c:pt idx="4">
                  <c:v>1</c:v>
                </c:pt>
                <c:pt idx="5">
                  <c:v>1</c:v>
                </c:pt>
                <c:pt idx="6">
                  <c:v>0</c:v>
                </c:pt>
                <c:pt idx="7">
                  <c:v>0</c:v>
                </c:pt>
                <c:pt idx="8">
                  <c:v>0</c:v>
                </c:pt>
                <c:pt idx="9">
                  <c:v>0</c:v>
                </c:pt>
                <c:pt idx="10">
                  <c:v>0</c:v>
                </c:pt>
                <c:pt idx="11">
                  <c:v>0</c:v>
                </c:pt>
              </c:numCache>
            </c:numRef>
          </c:val>
          <c:extLst>
            <c:ext xmlns:c16="http://schemas.microsoft.com/office/drawing/2014/chart" uri="{C3380CC4-5D6E-409C-BE32-E72D297353CC}">
              <c16:uniqueId val="{00000000-813D-4F68-BA05-1CD43BE966F5}"/>
            </c:ext>
          </c:extLst>
        </c:ser>
        <c:dLbls>
          <c:showLegendKey val="0"/>
          <c:showVal val="0"/>
          <c:showCatName val="0"/>
          <c:showSerName val="0"/>
          <c:showPercent val="0"/>
          <c:showBubbleSize val="0"/>
        </c:dLbls>
        <c:gapWidth val="150"/>
        <c:axId val="232014008"/>
        <c:axId val="230117312"/>
      </c:barChart>
      <c:lineChart>
        <c:grouping val="standard"/>
        <c:varyColors val="0"/>
        <c:ser>
          <c:idx val="1"/>
          <c:order val="1"/>
          <c:tx>
            <c:strRef>
              <c:f>'IN-PEI GES-GFI-001'!$D$30</c:f>
              <c:strCache>
                <c:ptCount val="1"/>
                <c:pt idx="0">
                  <c:v>Resultado Meta Vigencia</c:v>
                </c:pt>
              </c:strCache>
            </c:strRef>
          </c:tx>
          <c:marker>
            <c:symbol val="none"/>
          </c:marker>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813D-4F68-BA05-1CD43BE966F5}"/>
            </c:ext>
          </c:extLst>
        </c:ser>
        <c:dLbls>
          <c:showLegendKey val="0"/>
          <c:showVal val="0"/>
          <c:showCatName val="0"/>
          <c:showSerName val="0"/>
          <c:showPercent val="0"/>
          <c:showBubbleSize val="0"/>
        </c:dLbls>
        <c:marker val="1"/>
        <c:smooth val="0"/>
        <c:axId val="232014008"/>
        <c:axId val="230117312"/>
      </c:lineChart>
      <c:catAx>
        <c:axId val="232014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30117312"/>
        <c:crossesAt val="0"/>
        <c:auto val="1"/>
        <c:lblAlgn val="ctr"/>
        <c:lblOffset val="100"/>
        <c:tickLblSkip val="1"/>
        <c:tickMarkSkip val="1"/>
        <c:noMultiLvlLbl val="0"/>
      </c:catAx>
      <c:valAx>
        <c:axId val="2301173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3201400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GES-GFI-002'!$C$30</c:f>
              <c:strCache>
                <c:ptCount val="1"/>
                <c:pt idx="0">
                  <c:v>Resultado monitoreo</c:v>
                </c:pt>
              </c:strCache>
            </c:strRef>
          </c:tx>
          <c:spPr>
            <a:solidFill>
              <a:srgbClr val="004586"/>
            </a:solidFill>
            <a:ln w="25400">
              <a:noFill/>
            </a:ln>
          </c:spPr>
          <c:invertIfNegative val="0"/>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GES-GFI-002'!$C$31:$C$34</c:f>
              <c:numCache>
                <c:formatCode>0%</c:formatCode>
                <c:ptCount val="4"/>
                <c:pt idx="0">
                  <c:v>1</c:v>
                </c:pt>
                <c:pt idx="1">
                  <c:v>1</c:v>
                </c:pt>
                <c:pt idx="2">
                  <c:v>0</c:v>
                </c:pt>
                <c:pt idx="3">
                  <c:v>0</c:v>
                </c:pt>
              </c:numCache>
            </c:numRef>
          </c:val>
          <c:extLst>
            <c:ext xmlns:c16="http://schemas.microsoft.com/office/drawing/2014/chart" uri="{C3380CC4-5D6E-409C-BE32-E72D297353CC}">
              <c16:uniqueId val="{00000000-B5AA-4F04-87F5-9264E837DBAA}"/>
            </c:ext>
          </c:extLst>
        </c:ser>
        <c:dLbls>
          <c:showLegendKey val="0"/>
          <c:showVal val="0"/>
          <c:showCatName val="0"/>
          <c:showSerName val="0"/>
          <c:showPercent val="0"/>
          <c:showBubbleSize val="0"/>
        </c:dLbls>
        <c:gapWidth val="150"/>
        <c:axId val="290219296"/>
        <c:axId val="290179688"/>
      </c:barChart>
      <c:lineChart>
        <c:grouping val="standard"/>
        <c:varyColors val="0"/>
        <c:ser>
          <c:idx val="1"/>
          <c:order val="1"/>
          <c:tx>
            <c:strRef>
              <c:f>'IN-PEI GES-GFI-002'!$D$30</c:f>
              <c:strCache>
                <c:ptCount val="1"/>
                <c:pt idx="0">
                  <c:v>Resultado Meta Vigencia</c:v>
                </c:pt>
              </c:strCache>
            </c:strRef>
          </c:tx>
          <c:marker>
            <c:symbol val="none"/>
          </c:marker>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5AA-4F04-87F5-9264E837DBAA}"/>
            </c:ext>
          </c:extLst>
        </c:ser>
        <c:dLbls>
          <c:showLegendKey val="0"/>
          <c:showVal val="0"/>
          <c:showCatName val="0"/>
          <c:showSerName val="0"/>
          <c:showPercent val="0"/>
          <c:showBubbleSize val="0"/>
        </c:dLbls>
        <c:marker val="1"/>
        <c:smooth val="0"/>
        <c:axId val="290219296"/>
        <c:axId val="290179688"/>
      </c:lineChart>
      <c:catAx>
        <c:axId val="2902192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90179688"/>
        <c:crossesAt val="0"/>
        <c:auto val="1"/>
        <c:lblAlgn val="ctr"/>
        <c:lblOffset val="100"/>
        <c:tickLblSkip val="1"/>
        <c:tickMarkSkip val="1"/>
        <c:noMultiLvlLbl val="0"/>
      </c:catAx>
      <c:valAx>
        <c:axId val="29017968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902192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789420" cy="3168015"/>
    <xdr:graphicFrame macro="">
      <xdr:nvGraphicFramePr>
        <xdr:cNvPr id="2" name="Gráfico 3">
          <a:extLst>
            <a:ext uri="{FF2B5EF4-FFF2-40B4-BE49-F238E27FC236}">
              <a16:creationId xmlns:a16="http://schemas.microsoft.com/office/drawing/2014/main" id="{1076376C-20DA-4B44-97D1-2143EED21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28B658E-CACA-46BF-AC76-6ED2FD7CAA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CB9AE61F-DF87-412D-A9E8-B3A2961F2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EBF49276-A429-493C-9158-1D6F12F2C9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ESTRE%20INDICADORES%20ESTRATEGICOS%20Y%20GESTI&#211;N%20GFIN%2029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PEI GES-GFI-001"/>
      <sheetName val="IN-PEI GES-GFI-002"/>
      <sheetName val="lista"/>
    </sheetNames>
    <sheetDataSet>
      <sheetData sheetId="0"/>
      <sheetData sheetId="1">
        <row r="30">
          <cell r="C30" t="str">
            <v>Resultado monitoreo</v>
          </cell>
          <cell r="D30" t="str">
            <v>Resultado Meta Vigencia</v>
          </cell>
        </row>
        <row r="31">
          <cell r="B31" t="str">
            <v>Ene</v>
          </cell>
          <cell r="C31">
            <v>1</v>
          </cell>
          <cell r="D31">
            <v>1</v>
          </cell>
        </row>
        <row r="32">
          <cell r="B32" t="str">
            <v>Feb</v>
          </cell>
          <cell r="C32">
            <v>1</v>
          </cell>
          <cell r="D32">
            <v>1</v>
          </cell>
        </row>
        <row r="33">
          <cell r="B33" t="str">
            <v>Mar</v>
          </cell>
          <cell r="C33">
            <v>1</v>
          </cell>
          <cell r="D33">
            <v>1</v>
          </cell>
        </row>
        <row r="34">
          <cell r="B34" t="str">
            <v>Abr</v>
          </cell>
          <cell r="C34">
            <v>1</v>
          </cell>
          <cell r="D34">
            <v>1</v>
          </cell>
        </row>
        <row r="35">
          <cell r="B35" t="str">
            <v>May</v>
          </cell>
          <cell r="C35">
            <v>1</v>
          </cell>
          <cell r="D35">
            <v>1</v>
          </cell>
        </row>
        <row r="36">
          <cell r="B36" t="str">
            <v>Jun</v>
          </cell>
          <cell r="C36">
            <v>1</v>
          </cell>
          <cell r="D36">
            <v>1</v>
          </cell>
        </row>
        <row r="37">
          <cell r="B37" t="str">
            <v>Jul</v>
          </cell>
          <cell r="C37">
            <v>0</v>
          </cell>
          <cell r="D37">
            <v>1</v>
          </cell>
        </row>
        <row r="38">
          <cell r="B38" t="str">
            <v>Ago</v>
          </cell>
          <cell r="C38">
            <v>0</v>
          </cell>
          <cell r="D38">
            <v>1</v>
          </cell>
        </row>
        <row r="39">
          <cell r="B39" t="str">
            <v>Sep</v>
          </cell>
          <cell r="C39">
            <v>0</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2">
        <row r="30">
          <cell r="C30" t="str">
            <v>Resultado monitoreo</v>
          </cell>
          <cell r="D30" t="str">
            <v>Resultado Meta Vigencia</v>
          </cell>
        </row>
        <row r="31">
          <cell r="B31" t="str">
            <v>Marzo</v>
          </cell>
          <cell r="C31">
            <v>1</v>
          </cell>
          <cell r="D31">
            <v>1</v>
          </cell>
        </row>
        <row r="32">
          <cell r="B32" t="str">
            <v>Junio</v>
          </cell>
          <cell r="C32">
            <v>1</v>
          </cell>
          <cell r="D32">
            <v>1</v>
          </cell>
        </row>
        <row r="33">
          <cell r="B33" t="str">
            <v>Septiembre</v>
          </cell>
          <cell r="C33">
            <v>0</v>
          </cell>
          <cell r="D33">
            <v>1</v>
          </cell>
        </row>
        <row r="34">
          <cell r="B34" t="str">
            <v>Diciembre</v>
          </cell>
          <cell r="C34">
            <v>0</v>
          </cell>
          <cell r="D34">
            <v>1</v>
          </cell>
        </row>
        <row r="35">
          <cell r="B35" t="str">
            <v>* 25% equivale a la Sumatoria del cuatrieno para un cumplimiento del 100% del Cuatrienio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1"/>
  <sheetViews>
    <sheetView tabSelected="1" topLeftCell="A67" zoomScale="60" zoomScaleNormal="60" workbookViewId="0">
      <selection activeCell="G81" sqref="G81:G84"/>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12"/>
      <c r="B1" s="204"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16" t="s">
        <v>1</v>
      </c>
      <c r="AS1" s="42" t="s">
        <v>2</v>
      </c>
      <c r="AT1" s="17"/>
      <c r="AU1" s="17"/>
      <c r="AV1" s="17"/>
      <c r="AW1" s="17"/>
    </row>
    <row r="2" spans="1:49" ht="24" customHeight="1">
      <c r="A2" s="213"/>
      <c r="B2" s="206"/>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16" t="s">
        <v>3</v>
      </c>
      <c r="AS2" s="42">
        <v>14</v>
      </c>
      <c r="AT2" s="17"/>
      <c r="AU2" s="17"/>
      <c r="AV2" s="17"/>
      <c r="AW2" s="17"/>
    </row>
    <row r="3" spans="1:49" ht="24" customHeight="1">
      <c r="A3" s="213"/>
      <c r="B3" s="208" t="s">
        <v>4</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16" t="s">
        <v>5</v>
      </c>
      <c r="AS3" s="42" t="s">
        <v>72</v>
      </c>
      <c r="AT3" s="17"/>
      <c r="AU3" s="17"/>
      <c r="AV3" s="17"/>
      <c r="AW3" s="17"/>
    </row>
    <row r="4" spans="1:49" ht="24" customHeight="1">
      <c r="A4" s="214"/>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18" t="s">
        <v>6</v>
      </c>
      <c r="AS4" s="43">
        <v>44728</v>
      </c>
      <c r="AT4" s="17"/>
      <c r="AU4" s="17"/>
      <c r="AV4" s="17"/>
      <c r="AW4" s="17"/>
    </row>
    <row r="5" spans="1:49">
      <c r="A5" s="19"/>
      <c r="B5" s="19"/>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1"/>
      <c r="AS5" s="21"/>
      <c r="AT5" s="17"/>
      <c r="AU5" s="17"/>
      <c r="AV5" s="17"/>
      <c r="AW5" s="17"/>
    </row>
    <row r="6" spans="1:49" ht="15.75" thickBot="1">
      <c r="A6" s="22"/>
      <c r="B6" s="22"/>
      <c r="C6" s="22"/>
      <c r="D6" s="22"/>
      <c r="E6" s="22"/>
      <c r="F6" s="22"/>
      <c r="G6" s="22"/>
      <c r="H6" s="22"/>
      <c r="I6" s="22"/>
      <c r="J6" s="22"/>
      <c r="K6" s="22"/>
      <c r="L6" s="22"/>
      <c r="M6" s="22"/>
      <c r="N6" s="22"/>
      <c r="O6" s="22"/>
      <c r="P6" s="22"/>
      <c r="Q6" s="22"/>
      <c r="R6" s="22"/>
      <c r="S6" s="17"/>
      <c r="T6" s="17"/>
      <c r="U6" s="17"/>
      <c r="V6" s="17"/>
      <c r="W6" s="17"/>
      <c r="X6" s="17"/>
      <c r="Y6" s="17"/>
      <c r="Z6" s="17"/>
      <c r="AA6" s="17"/>
      <c r="AB6" s="17"/>
      <c r="AC6" s="17"/>
      <c r="AD6" s="17"/>
      <c r="AE6" s="17"/>
      <c r="AF6" s="17"/>
      <c r="AG6" s="17"/>
      <c r="AH6" s="17"/>
      <c r="AI6" s="17"/>
      <c r="AJ6" s="17"/>
      <c r="AK6" s="17"/>
      <c r="AL6" s="23"/>
      <c r="AM6" s="23"/>
      <c r="AN6" s="23"/>
      <c r="AO6" s="23"/>
      <c r="AP6" s="23"/>
      <c r="AQ6" s="23"/>
      <c r="AR6" s="23"/>
      <c r="AS6" s="17"/>
      <c r="AT6" s="17"/>
      <c r="AU6" s="17"/>
      <c r="AV6" s="17"/>
      <c r="AW6" s="17"/>
    </row>
    <row r="7" spans="1:49" ht="15.75" thickBot="1">
      <c r="A7" s="24" t="s">
        <v>7</v>
      </c>
      <c r="B7" s="25"/>
      <c r="C7" s="13">
        <v>44802</v>
      </c>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row>
    <row r="8" spans="1:49" ht="15.75" thickBot="1">
      <c r="A8" s="26"/>
      <c r="B8" s="22"/>
      <c r="C8" s="22"/>
      <c r="D8" s="27"/>
      <c r="E8" s="27"/>
      <c r="F8" s="27"/>
      <c r="G8" s="27"/>
      <c r="H8" s="27"/>
      <c r="I8" s="2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row>
    <row r="9" spans="1:49" ht="15.75" thickBot="1">
      <c r="A9" s="28" t="s">
        <v>8</v>
      </c>
      <c r="B9" s="22"/>
      <c r="C9" s="14">
        <v>2022</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row>
    <row r="10" spans="1:49" ht="15.75" thickBot="1">
      <c r="A10" s="26"/>
      <c r="B10" s="22"/>
      <c r="C10" s="22"/>
      <c r="D10" s="27"/>
      <c r="E10" s="27"/>
      <c r="F10" s="27"/>
      <c r="G10" s="27"/>
      <c r="H10" s="27"/>
      <c r="I10" s="2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row>
    <row r="11" spans="1:49" ht="15.75" thickBot="1">
      <c r="A11" s="28" t="s">
        <v>9</v>
      </c>
      <c r="B11" s="25"/>
      <c r="C11" s="14" t="s">
        <v>267</v>
      </c>
      <c r="D11" s="27"/>
      <c r="E11" s="27"/>
      <c r="F11" s="27"/>
      <c r="G11" s="27"/>
      <c r="H11" s="27"/>
      <c r="I11" s="2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row>
    <row r="12" spans="1:49" ht="15.75" thickBot="1">
      <c r="A12" s="26"/>
      <c r="B12" s="22"/>
      <c r="C12" s="22"/>
      <c r="D12" s="27"/>
      <c r="E12" s="27"/>
      <c r="F12" s="27"/>
      <c r="G12" s="27"/>
      <c r="H12" s="27"/>
      <c r="I12" s="2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row>
    <row r="13" spans="1:49" ht="29.25" thickBot="1">
      <c r="A13" s="24" t="s">
        <v>10</v>
      </c>
      <c r="B13" s="22"/>
      <c r="C13" s="14" t="s">
        <v>272</v>
      </c>
      <c r="D13" s="27"/>
      <c r="E13" s="27"/>
      <c r="F13" s="27"/>
      <c r="G13" s="27"/>
      <c r="H13" s="27"/>
      <c r="I13" s="2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row>
    <row r="14" spans="1:49" ht="15.75" thickBot="1">
      <c r="A14" s="26"/>
      <c r="B14" s="22"/>
      <c r="C14" s="22"/>
      <c r="D14" s="27"/>
      <c r="E14" s="27"/>
      <c r="F14" s="27"/>
      <c r="G14" s="27"/>
      <c r="H14" s="27"/>
      <c r="I14" s="2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spans="1:49" ht="15.75" thickBot="1">
      <c r="A15" s="24" t="s">
        <v>12</v>
      </c>
      <c r="B15" s="25"/>
      <c r="C15" s="14" t="s">
        <v>294</v>
      </c>
      <c r="D15" s="27"/>
      <c r="E15" s="27"/>
      <c r="F15" s="27"/>
      <c r="G15" s="27"/>
      <c r="H15" s="27"/>
      <c r="I15" s="2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row>
    <row r="16" spans="1:49" ht="15.75" thickBo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row>
    <row r="17" spans="1:49" ht="15.75" thickBot="1">
      <c r="A17" s="40" t="s">
        <v>14</v>
      </c>
      <c r="B17"/>
      <c r="C17" s="14"/>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row>
    <row r="18" spans="1:49" ht="16.5">
      <c r="A18" s="27"/>
      <c r="B18" s="27"/>
      <c r="C18" s="27"/>
      <c r="D18" s="27"/>
      <c r="E18" s="27"/>
      <c r="F18" s="27"/>
      <c r="G18" s="27"/>
      <c r="H18" s="27"/>
      <c r="I18" s="27"/>
      <c r="J18" s="27"/>
      <c r="K18" s="27"/>
      <c r="L18" s="29"/>
      <c r="M18" s="27"/>
      <c r="N18" s="27"/>
      <c r="O18" s="27"/>
      <c r="P18" s="27"/>
      <c r="Q18" s="27"/>
      <c r="R18" s="27"/>
      <c r="S18" s="27"/>
      <c r="T18" s="27"/>
      <c r="U18" s="29"/>
      <c r="V18" s="30"/>
      <c r="W18" s="31"/>
      <c r="X18" s="30"/>
      <c r="Y18" s="30"/>
      <c r="Z18" s="30"/>
      <c r="AA18" s="30"/>
      <c r="AB18" s="30"/>
      <c r="AC18" s="32"/>
      <c r="AD18" s="30"/>
      <c r="AE18" s="30"/>
      <c r="AF18" s="30"/>
      <c r="AG18" s="3"/>
      <c r="AH18" s="3"/>
      <c r="AI18" s="3"/>
      <c r="AJ18" s="3"/>
      <c r="AK18" s="3"/>
      <c r="AL18" s="30"/>
      <c r="AM18" s="30"/>
      <c r="AN18" s="30"/>
      <c r="AO18" s="30"/>
      <c r="AP18" s="30"/>
      <c r="AQ18" s="30"/>
      <c r="AR18" s="30"/>
      <c r="AS18" s="30"/>
      <c r="AT18" s="17"/>
      <c r="AU18" s="17"/>
      <c r="AV18" s="17"/>
      <c r="AW18" s="17"/>
    </row>
    <row r="19" spans="1:49" ht="64.5" customHeight="1">
      <c r="A19" s="235" t="s">
        <v>15</v>
      </c>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17"/>
      <c r="AU19" s="17"/>
      <c r="AV19" s="17"/>
      <c r="AW19" s="17"/>
    </row>
    <row r="20" spans="1:49">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row>
    <row r="21" spans="1:49" ht="15.75" thickBo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row>
    <row r="22" spans="1:49" ht="18.75" thickBot="1">
      <c r="A22" s="284" t="s">
        <v>16</v>
      </c>
      <c r="B22" s="285"/>
      <c r="C22" s="285"/>
      <c r="D22" s="285"/>
      <c r="E22" s="285"/>
      <c r="F22" s="285"/>
      <c r="G22" s="285"/>
      <c r="H22" s="285"/>
      <c r="I22" s="285"/>
      <c r="J22" s="285"/>
      <c r="K22" s="285"/>
      <c r="L22" s="285"/>
      <c r="M22" s="285"/>
      <c r="N22" s="286" t="s">
        <v>73</v>
      </c>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8"/>
      <c r="AO22" s="289" t="s">
        <v>51</v>
      </c>
      <c r="AP22" s="289"/>
      <c r="AQ22" s="289"/>
      <c r="AR22" s="289"/>
      <c r="AS22" s="290"/>
      <c r="AT22" s="17"/>
      <c r="AU22" s="17"/>
      <c r="AV22" s="17"/>
      <c r="AW22" s="17"/>
    </row>
    <row r="23" spans="1:49" ht="27.75" customHeight="1" thickBot="1">
      <c r="A23" s="305" t="s">
        <v>74</v>
      </c>
      <c r="B23" s="306"/>
      <c r="C23" s="306"/>
      <c r="D23" s="306"/>
      <c r="E23" s="307"/>
      <c r="F23" s="305" t="s">
        <v>75</v>
      </c>
      <c r="G23" s="306"/>
      <c r="H23" s="306"/>
      <c r="I23" s="306"/>
      <c r="J23" s="306"/>
      <c r="K23" s="306"/>
      <c r="L23" s="306"/>
      <c r="M23" s="307"/>
      <c r="N23" s="304" t="s">
        <v>23</v>
      </c>
      <c r="O23" s="230"/>
      <c r="P23" s="233" t="s">
        <v>24</v>
      </c>
      <c r="Q23" s="230"/>
      <c r="R23" s="233" t="s">
        <v>25</v>
      </c>
      <c r="S23" s="230"/>
      <c r="T23" s="233" t="s">
        <v>26</v>
      </c>
      <c r="U23" s="230"/>
      <c r="V23" s="233" t="s">
        <v>27</v>
      </c>
      <c r="W23" s="230"/>
      <c r="X23" s="233" t="s">
        <v>28</v>
      </c>
      <c r="Y23" s="230"/>
      <c r="Z23" s="233" t="s">
        <v>29</v>
      </c>
      <c r="AA23" s="230"/>
      <c r="AB23" s="233" t="s">
        <v>30</v>
      </c>
      <c r="AC23" s="230"/>
      <c r="AD23" s="233" t="s">
        <v>31</v>
      </c>
      <c r="AE23" s="230"/>
      <c r="AF23" s="233" t="s">
        <v>32</v>
      </c>
      <c r="AG23" s="230"/>
      <c r="AH23" s="233" t="s">
        <v>33</v>
      </c>
      <c r="AI23" s="230"/>
      <c r="AJ23" s="233" t="s">
        <v>34</v>
      </c>
      <c r="AK23" s="230"/>
      <c r="AL23" s="233" t="s">
        <v>35</v>
      </c>
      <c r="AM23" s="230"/>
      <c r="AN23" s="302" t="s">
        <v>36</v>
      </c>
      <c r="AO23" s="291"/>
      <c r="AP23" s="291"/>
      <c r="AQ23" s="292"/>
      <c r="AR23" s="291"/>
      <c r="AS23" s="293"/>
      <c r="AT23" s="17"/>
      <c r="AU23" s="17"/>
      <c r="AV23" s="17"/>
      <c r="AW23" s="17"/>
    </row>
    <row r="24" spans="1:49" ht="48.75" customHeight="1" thickBot="1">
      <c r="A24" s="233" t="s">
        <v>18</v>
      </c>
      <c r="B24" s="233" t="s">
        <v>19</v>
      </c>
      <c r="C24" s="233" t="s">
        <v>62</v>
      </c>
      <c r="D24" s="233" t="s">
        <v>722</v>
      </c>
      <c r="E24" s="233" t="s">
        <v>723</v>
      </c>
      <c r="F24" s="233" t="s">
        <v>724</v>
      </c>
      <c r="G24" s="233" t="s">
        <v>467</v>
      </c>
      <c r="H24" s="223" t="s">
        <v>465</v>
      </c>
      <c r="I24" s="223" t="s">
        <v>466</v>
      </c>
      <c r="J24" s="236" t="s">
        <v>63</v>
      </c>
      <c r="K24" s="236" t="s">
        <v>21</v>
      </c>
      <c r="L24" s="236" t="s">
        <v>22</v>
      </c>
      <c r="M24" s="236" t="s">
        <v>64</v>
      </c>
      <c r="N24" s="234"/>
      <c r="O24" s="232"/>
      <c r="P24" s="234"/>
      <c r="Q24" s="232"/>
      <c r="R24" s="234"/>
      <c r="S24" s="232"/>
      <c r="T24" s="234"/>
      <c r="U24" s="232"/>
      <c r="V24" s="234"/>
      <c r="W24" s="232"/>
      <c r="X24" s="234"/>
      <c r="Y24" s="232"/>
      <c r="Z24" s="234"/>
      <c r="AA24" s="232"/>
      <c r="AB24" s="234"/>
      <c r="AC24" s="232"/>
      <c r="AD24" s="234"/>
      <c r="AE24" s="232"/>
      <c r="AF24" s="234"/>
      <c r="AG24" s="232"/>
      <c r="AH24" s="234" t="s">
        <v>25</v>
      </c>
      <c r="AI24" s="232"/>
      <c r="AJ24" s="234"/>
      <c r="AK24" s="232"/>
      <c r="AL24" s="234" t="s">
        <v>25</v>
      </c>
      <c r="AM24" s="232"/>
      <c r="AN24" s="302"/>
      <c r="AO24" s="294" t="s">
        <v>65</v>
      </c>
      <c r="AP24" s="296" t="s">
        <v>368</v>
      </c>
      <c r="AQ24" s="241" t="s">
        <v>76</v>
      </c>
      <c r="AR24" s="298" t="s">
        <v>38</v>
      </c>
      <c r="AS24" s="300" t="s">
        <v>39</v>
      </c>
      <c r="AT24" s="17"/>
      <c r="AU24" s="17"/>
      <c r="AV24" s="17"/>
      <c r="AW24" s="17"/>
    </row>
    <row r="25" spans="1:49" ht="36.75" customHeight="1" thickBot="1">
      <c r="A25" s="234"/>
      <c r="B25" s="234"/>
      <c r="C25" s="234"/>
      <c r="D25" s="240"/>
      <c r="E25" s="240"/>
      <c r="F25" s="240"/>
      <c r="G25" s="240"/>
      <c r="H25" s="224"/>
      <c r="I25" s="224"/>
      <c r="J25" s="224"/>
      <c r="K25" s="224"/>
      <c r="L25" s="224"/>
      <c r="M25" s="224"/>
      <c r="N25" s="33" t="s">
        <v>40</v>
      </c>
      <c r="O25" s="33" t="s">
        <v>41</v>
      </c>
      <c r="P25" s="33" t="s">
        <v>42</v>
      </c>
      <c r="Q25" s="33" t="s">
        <v>43</v>
      </c>
      <c r="R25" s="33" t="s">
        <v>42</v>
      </c>
      <c r="S25" s="33" t="s">
        <v>43</v>
      </c>
      <c r="T25" s="33" t="s">
        <v>42</v>
      </c>
      <c r="U25" s="33" t="s">
        <v>43</v>
      </c>
      <c r="V25" s="33" t="s">
        <v>42</v>
      </c>
      <c r="W25" s="33" t="s">
        <v>43</v>
      </c>
      <c r="X25" s="33" t="s">
        <v>42</v>
      </c>
      <c r="Y25" s="33" t="s">
        <v>43</v>
      </c>
      <c r="Z25" s="33" t="s">
        <v>42</v>
      </c>
      <c r="AA25" s="33" t="s">
        <v>43</v>
      </c>
      <c r="AB25" s="33" t="s">
        <v>42</v>
      </c>
      <c r="AC25" s="33" t="s">
        <v>43</v>
      </c>
      <c r="AD25" s="33" t="s">
        <v>42</v>
      </c>
      <c r="AE25" s="33" t="s">
        <v>43</v>
      </c>
      <c r="AF25" s="33" t="s">
        <v>42</v>
      </c>
      <c r="AG25" s="33" t="s">
        <v>43</v>
      </c>
      <c r="AH25" s="33" t="s">
        <v>42</v>
      </c>
      <c r="AI25" s="33" t="s">
        <v>43</v>
      </c>
      <c r="AJ25" s="33" t="s">
        <v>42</v>
      </c>
      <c r="AK25" s="33" t="s">
        <v>43</v>
      </c>
      <c r="AL25" s="33" t="s">
        <v>42</v>
      </c>
      <c r="AM25" s="33" t="s">
        <v>43</v>
      </c>
      <c r="AN25" s="303"/>
      <c r="AO25" s="295"/>
      <c r="AP25" s="297"/>
      <c r="AQ25" s="242"/>
      <c r="AR25" s="299"/>
      <c r="AS25" s="301"/>
      <c r="AT25" s="17"/>
      <c r="AU25" s="17"/>
      <c r="AV25" s="17"/>
      <c r="AW25" s="17"/>
    </row>
    <row r="26" spans="1:49" ht="74.25" customHeight="1" thickBot="1">
      <c r="A26" s="323" t="s">
        <v>306</v>
      </c>
      <c r="B26" s="323" t="s">
        <v>313</v>
      </c>
      <c r="C26" s="323" t="s">
        <v>511</v>
      </c>
      <c r="D26" s="323" t="s">
        <v>725</v>
      </c>
      <c r="E26" s="323" t="s">
        <v>726</v>
      </c>
      <c r="F26" s="160" t="s">
        <v>489</v>
      </c>
      <c r="G26" s="308" t="s">
        <v>727</v>
      </c>
      <c r="H26" s="225" t="s">
        <v>484</v>
      </c>
      <c r="I26" s="225" t="s">
        <v>485</v>
      </c>
      <c r="J26" s="127" t="s">
        <v>476</v>
      </c>
      <c r="K26" s="269">
        <v>44621</v>
      </c>
      <c r="L26" s="269">
        <v>44712</v>
      </c>
      <c r="M26" s="270" t="s">
        <v>496</v>
      </c>
      <c r="N26" s="267">
        <f>100%/6</f>
        <v>0.16666666666666666</v>
      </c>
      <c r="O26" s="267">
        <f>N26*(P26+R26+T26+V26+X26+Z26+AB26+AD26+AF26+AH26+AJ26+AL26)</f>
        <v>0.16666666666666666</v>
      </c>
      <c r="P26" s="267"/>
      <c r="Q26" s="267"/>
      <c r="R26" s="267"/>
      <c r="S26" s="267"/>
      <c r="T26" s="267">
        <v>0.8</v>
      </c>
      <c r="U26" s="267">
        <v>0.8</v>
      </c>
      <c r="V26" s="267"/>
      <c r="W26" s="267"/>
      <c r="X26" s="267">
        <v>0.2</v>
      </c>
      <c r="Y26" s="267">
        <v>0.2</v>
      </c>
      <c r="Z26" s="267"/>
      <c r="AA26" s="267"/>
      <c r="AB26" s="267"/>
      <c r="AC26" s="267"/>
      <c r="AD26" s="267"/>
      <c r="AE26" s="267"/>
      <c r="AF26" s="267"/>
      <c r="AG26" s="267"/>
      <c r="AH26" s="267"/>
      <c r="AI26" s="267"/>
      <c r="AJ26" s="267"/>
      <c r="AK26" s="267"/>
      <c r="AL26" s="267"/>
      <c r="AM26" s="267"/>
      <c r="AN26" s="263">
        <f>N26*(Q26+S26+U26+W26+Y26+AA26+AC26+AE26+AG26+AI26+AK26+AM26)</f>
        <v>0.16666666666666666</v>
      </c>
      <c r="AO26" s="106" t="s">
        <v>705</v>
      </c>
      <c r="AP26" s="107" t="s">
        <v>704</v>
      </c>
      <c r="AQ26" s="107" t="s">
        <v>706</v>
      </c>
      <c r="AR26" s="34">
        <f>Q26+S26+U26</f>
        <v>0.8</v>
      </c>
      <c r="AS26" s="255">
        <f>SUM(AR26:AR29)</f>
        <v>1</v>
      </c>
      <c r="AT26" s="17"/>
      <c r="AU26" s="17"/>
      <c r="AV26" s="17"/>
      <c r="AW26" s="17"/>
    </row>
    <row r="27" spans="1:49" ht="118.5" customHeight="1">
      <c r="A27" s="324"/>
      <c r="B27" s="324"/>
      <c r="C27" s="324"/>
      <c r="D27" s="324"/>
      <c r="E27" s="324"/>
      <c r="F27" s="161"/>
      <c r="G27" s="309"/>
      <c r="H27" s="226"/>
      <c r="I27" s="226"/>
      <c r="J27" s="128"/>
      <c r="K27" s="266"/>
      <c r="L27" s="266"/>
      <c r="M27" s="246"/>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64"/>
      <c r="AO27" s="120" t="s">
        <v>747</v>
      </c>
      <c r="AP27" s="121" t="s">
        <v>748</v>
      </c>
      <c r="AQ27" s="107" t="s">
        <v>746</v>
      </c>
      <c r="AR27" s="35">
        <f>W26+Y26+AA26</f>
        <v>0.2</v>
      </c>
      <c r="AS27" s="256"/>
      <c r="AT27" s="17"/>
      <c r="AU27" s="17"/>
      <c r="AV27" s="17"/>
      <c r="AW27" s="17"/>
    </row>
    <row r="28" spans="1:49" ht="16.5" customHeight="1">
      <c r="A28" s="324"/>
      <c r="B28" s="324"/>
      <c r="C28" s="324"/>
      <c r="D28" s="324"/>
      <c r="E28" s="324"/>
      <c r="F28" s="161"/>
      <c r="G28" s="309"/>
      <c r="H28" s="226"/>
      <c r="I28" s="226"/>
      <c r="J28" s="128"/>
      <c r="K28" s="266"/>
      <c r="L28" s="266"/>
      <c r="M28" s="246"/>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64"/>
      <c r="AO28" s="7" t="s">
        <v>45</v>
      </c>
      <c r="AP28" s="8" t="s">
        <v>45</v>
      </c>
      <c r="AQ28" s="8" t="s">
        <v>45</v>
      </c>
      <c r="AR28" s="35">
        <f>AC26+AE26+AG26</f>
        <v>0</v>
      </c>
      <c r="AS28" s="256"/>
      <c r="AT28" s="17"/>
      <c r="AU28" s="17"/>
      <c r="AV28" s="17"/>
      <c r="AW28" s="17"/>
    </row>
    <row r="29" spans="1:49" ht="16.5" customHeight="1" thickBot="1">
      <c r="A29" s="324"/>
      <c r="B29" s="324"/>
      <c r="C29" s="324"/>
      <c r="D29" s="324"/>
      <c r="E29" s="324"/>
      <c r="F29" s="162"/>
      <c r="G29" s="309"/>
      <c r="H29" s="226"/>
      <c r="I29" s="226"/>
      <c r="J29" s="129"/>
      <c r="K29" s="266"/>
      <c r="L29" s="266"/>
      <c r="M29" s="246"/>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65"/>
      <c r="AO29" s="9" t="s">
        <v>46</v>
      </c>
      <c r="AP29" s="10" t="s">
        <v>46</v>
      </c>
      <c r="AQ29" s="10" t="s">
        <v>46</v>
      </c>
      <c r="AR29" s="36">
        <f>AI26+AK26+AM26</f>
        <v>0</v>
      </c>
      <c r="AS29" s="257"/>
      <c r="AT29" s="17"/>
      <c r="AU29" s="17"/>
      <c r="AV29" s="17"/>
      <c r="AW29" s="17"/>
    </row>
    <row r="30" spans="1:49" ht="33.75" customHeight="1">
      <c r="A30" s="324"/>
      <c r="B30" s="324"/>
      <c r="C30" s="324"/>
      <c r="D30" s="324"/>
      <c r="E30" s="324"/>
      <c r="F30" s="160" t="s">
        <v>490</v>
      </c>
      <c r="G30" s="163" t="s">
        <v>486</v>
      </c>
      <c r="H30" s="243" t="s">
        <v>487</v>
      </c>
      <c r="I30" s="243" t="s">
        <v>488</v>
      </c>
      <c r="J30" s="127" t="s">
        <v>476</v>
      </c>
      <c r="K30" s="266">
        <v>44621</v>
      </c>
      <c r="L30" s="266">
        <v>44925</v>
      </c>
      <c r="M30" s="246" t="s">
        <v>496</v>
      </c>
      <c r="N30" s="267">
        <f t="shared" ref="N30" si="0">100%/6</f>
        <v>0.16666666666666666</v>
      </c>
      <c r="O30" s="258">
        <f t="shared" ref="O30" si="1">N30*(P30+R30+T30+V30+X30+Z30+AB30+AD30+AF30+AH30+AJ30+AL30)</f>
        <v>0.16666666666666666</v>
      </c>
      <c r="P30" s="258"/>
      <c r="Q30" s="258"/>
      <c r="R30" s="258"/>
      <c r="S30" s="258"/>
      <c r="T30" s="258">
        <v>0.25</v>
      </c>
      <c r="U30" s="258">
        <v>0.25</v>
      </c>
      <c r="V30" s="258"/>
      <c r="W30" s="258"/>
      <c r="X30" s="258"/>
      <c r="Y30" s="258"/>
      <c r="Z30" s="258">
        <v>0.25</v>
      </c>
      <c r="AA30" s="258">
        <v>0.25</v>
      </c>
      <c r="AB30" s="258"/>
      <c r="AC30" s="258"/>
      <c r="AD30" s="258"/>
      <c r="AE30" s="258"/>
      <c r="AF30" s="258">
        <v>0.25</v>
      </c>
      <c r="AG30" s="258"/>
      <c r="AH30" s="258"/>
      <c r="AI30" s="258"/>
      <c r="AJ30" s="258"/>
      <c r="AK30" s="258"/>
      <c r="AL30" s="258">
        <v>0.25</v>
      </c>
      <c r="AM30" s="258"/>
      <c r="AN30" s="263">
        <f>N30*(Q30+S30+U30+W30+Y30+AA30+AC30+AE30+AG30+AI30+AK30+AM30)</f>
        <v>8.3333333333333329E-2</v>
      </c>
      <c r="AO30" s="106" t="s">
        <v>708</v>
      </c>
      <c r="AP30" s="107" t="s">
        <v>709</v>
      </c>
      <c r="AQ30" s="107" t="s">
        <v>707</v>
      </c>
      <c r="AR30" s="34">
        <f>Q30+S30+U30</f>
        <v>0.25</v>
      </c>
      <c r="AS30" s="255">
        <f>SUM(AR30:AR33)</f>
        <v>0.5</v>
      </c>
      <c r="AT30" s="17"/>
      <c r="AU30" s="17"/>
      <c r="AV30" s="17"/>
      <c r="AW30" s="17"/>
    </row>
    <row r="31" spans="1:49" ht="146.25" customHeight="1">
      <c r="A31" s="324"/>
      <c r="B31" s="324"/>
      <c r="C31" s="324"/>
      <c r="D31" s="324"/>
      <c r="E31" s="324"/>
      <c r="F31" s="161"/>
      <c r="G31" s="163"/>
      <c r="H31" s="243"/>
      <c r="I31" s="243"/>
      <c r="J31" s="128"/>
      <c r="K31" s="266"/>
      <c r="L31" s="266"/>
      <c r="M31" s="246"/>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64"/>
      <c r="AO31" s="120" t="s">
        <v>750</v>
      </c>
      <c r="AP31" s="121" t="s">
        <v>749</v>
      </c>
      <c r="AQ31" s="121" t="s">
        <v>751</v>
      </c>
      <c r="AR31" s="35">
        <f>W30+Y30+AA30</f>
        <v>0.25</v>
      </c>
      <c r="AS31" s="256"/>
      <c r="AT31" s="17"/>
      <c r="AU31" s="17"/>
      <c r="AV31" s="17"/>
      <c r="AW31" s="17"/>
    </row>
    <row r="32" spans="1:49" ht="16.5" customHeight="1">
      <c r="A32" s="324"/>
      <c r="B32" s="324"/>
      <c r="C32" s="324"/>
      <c r="D32" s="324"/>
      <c r="E32" s="324"/>
      <c r="F32" s="161"/>
      <c r="G32" s="163"/>
      <c r="H32" s="243"/>
      <c r="I32" s="243"/>
      <c r="J32" s="128"/>
      <c r="K32" s="266"/>
      <c r="L32" s="266"/>
      <c r="M32" s="246"/>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64"/>
      <c r="AO32" s="7" t="s">
        <v>45</v>
      </c>
      <c r="AP32" s="8" t="s">
        <v>45</v>
      </c>
      <c r="AQ32" s="8" t="s">
        <v>45</v>
      </c>
      <c r="AR32" s="35">
        <f>AC30+AE30+AG30</f>
        <v>0</v>
      </c>
      <c r="AS32" s="256"/>
      <c r="AT32" s="17"/>
      <c r="AU32" s="17"/>
      <c r="AV32" s="17"/>
      <c r="AW32" s="17"/>
    </row>
    <row r="33" spans="1:49" ht="16.5" customHeight="1" thickBot="1">
      <c r="A33" s="324"/>
      <c r="B33" s="324"/>
      <c r="C33" s="324"/>
      <c r="D33" s="324"/>
      <c r="E33" s="324"/>
      <c r="F33" s="162"/>
      <c r="G33" s="164"/>
      <c r="H33" s="244"/>
      <c r="I33" s="244"/>
      <c r="J33" s="129"/>
      <c r="K33" s="271"/>
      <c r="L33" s="271"/>
      <c r="M33" s="247"/>
      <c r="N33" s="258"/>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65"/>
      <c r="AO33" s="9" t="s">
        <v>46</v>
      </c>
      <c r="AP33" s="10" t="s">
        <v>46</v>
      </c>
      <c r="AQ33" s="10" t="s">
        <v>46</v>
      </c>
      <c r="AR33" s="36">
        <f>AI30+AK30+AM30</f>
        <v>0</v>
      </c>
      <c r="AS33" s="257"/>
      <c r="AT33" s="17"/>
      <c r="AU33" s="17"/>
      <c r="AV33" s="17"/>
      <c r="AW33" s="17"/>
    </row>
    <row r="34" spans="1:49" ht="16.5" customHeight="1" thickBot="1">
      <c r="A34" s="324"/>
      <c r="B34" s="324"/>
      <c r="C34" s="324"/>
      <c r="D34" s="324"/>
      <c r="E34" s="324"/>
      <c r="F34" s="160" t="s">
        <v>491</v>
      </c>
      <c r="G34" s="165" t="s">
        <v>687</v>
      </c>
      <c r="H34" s="245" t="s">
        <v>497</v>
      </c>
      <c r="I34" s="245" t="s">
        <v>498</v>
      </c>
      <c r="J34" s="127" t="s">
        <v>476</v>
      </c>
      <c r="K34" s="269">
        <v>44713</v>
      </c>
      <c r="L34" s="269">
        <v>44925</v>
      </c>
      <c r="M34" s="270" t="s">
        <v>499</v>
      </c>
      <c r="N34" s="267">
        <f t="shared" ref="N34" si="2">100%/6</f>
        <v>0.16666666666666666</v>
      </c>
      <c r="O34" s="267">
        <f t="shared" ref="O34" si="3">N34*(P34+R34+T34+V34+X34+Z34+AB34+AD34+AF34+AH34+AJ34+AL34)</f>
        <v>0.16666666666666666</v>
      </c>
      <c r="P34" s="267"/>
      <c r="Q34" s="267"/>
      <c r="R34" s="267"/>
      <c r="S34" s="267"/>
      <c r="T34" s="267"/>
      <c r="U34" s="267"/>
      <c r="V34" s="267"/>
      <c r="W34" s="267"/>
      <c r="X34" s="267"/>
      <c r="Y34" s="267"/>
      <c r="Z34" s="267">
        <v>0.5</v>
      </c>
      <c r="AA34" s="267">
        <v>0.5</v>
      </c>
      <c r="AB34" s="267"/>
      <c r="AC34" s="267"/>
      <c r="AD34" s="267"/>
      <c r="AE34" s="267"/>
      <c r="AF34" s="267"/>
      <c r="AG34" s="267"/>
      <c r="AH34" s="267"/>
      <c r="AI34" s="267"/>
      <c r="AJ34" s="267"/>
      <c r="AK34" s="267"/>
      <c r="AL34" s="267">
        <v>0.5</v>
      </c>
      <c r="AM34" s="267"/>
      <c r="AN34" s="263">
        <f>N34*(Q34+S34+U34+W34+Y34+AA34+AC34+AE34+AG34+AI34+AK34+AM34)</f>
        <v>8.3333333333333329E-2</v>
      </c>
      <c r="AO34" s="5" t="s">
        <v>47</v>
      </c>
      <c r="AP34" s="6" t="s">
        <v>47</v>
      </c>
      <c r="AQ34" s="6" t="s">
        <v>47</v>
      </c>
      <c r="AR34" s="34">
        <f>Q34+S34+U34</f>
        <v>0</v>
      </c>
      <c r="AS34" s="255">
        <f>SUM(AR34:AR37)</f>
        <v>0.5</v>
      </c>
      <c r="AT34" s="17"/>
      <c r="AU34" s="17"/>
      <c r="AV34" s="17"/>
      <c r="AW34" s="17"/>
    </row>
    <row r="35" spans="1:49" ht="260.25" customHeight="1">
      <c r="A35" s="324"/>
      <c r="B35" s="324"/>
      <c r="C35" s="324"/>
      <c r="D35" s="324"/>
      <c r="E35" s="324"/>
      <c r="F35" s="161"/>
      <c r="G35" s="163"/>
      <c r="H35" s="243"/>
      <c r="I35" s="243"/>
      <c r="J35" s="128"/>
      <c r="K35" s="266"/>
      <c r="L35" s="266"/>
      <c r="M35" s="246"/>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64"/>
      <c r="AO35" s="120" t="s">
        <v>752</v>
      </c>
      <c r="AP35" s="121" t="s">
        <v>753</v>
      </c>
      <c r="AQ35" s="107" t="s">
        <v>746</v>
      </c>
      <c r="AR35" s="35">
        <f>W34+Y34+AA34</f>
        <v>0.5</v>
      </c>
      <c r="AS35" s="256"/>
      <c r="AT35" s="17"/>
      <c r="AU35" s="17"/>
      <c r="AV35" s="17"/>
      <c r="AW35" s="17"/>
    </row>
    <row r="36" spans="1:49" ht="16.5" customHeight="1">
      <c r="A36" s="324"/>
      <c r="B36" s="324"/>
      <c r="C36" s="324"/>
      <c r="D36" s="324"/>
      <c r="E36" s="324"/>
      <c r="F36" s="161"/>
      <c r="G36" s="163"/>
      <c r="H36" s="243"/>
      <c r="I36" s="243"/>
      <c r="J36" s="128"/>
      <c r="K36" s="266"/>
      <c r="L36" s="266"/>
      <c r="M36" s="246"/>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64"/>
      <c r="AO36" s="7" t="s">
        <v>45</v>
      </c>
      <c r="AP36" s="8" t="s">
        <v>45</v>
      </c>
      <c r="AQ36" s="8" t="s">
        <v>45</v>
      </c>
      <c r="AR36" s="35">
        <f>AC34+AE34+AG34</f>
        <v>0</v>
      </c>
      <c r="AS36" s="256"/>
      <c r="AT36" s="17"/>
      <c r="AU36" s="17"/>
      <c r="AV36" s="17"/>
      <c r="AW36" s="17"/>
    </row>
    <row r="37" spans="1:49" ht="16.5" customHeight="1" thickBot="1">
      <c r="A37" s="324"/>
      <c r="B37" s="324"/>
      <c r="C37" s="324"/>
      <c r="D37" s="324"/>
      <c r="E37" s="324"/>
      <c r="F37" s="162"/>
      <c r="G37" s="163"/>
      <c r="H37" s="243"/>
      <c r="I37" s="243"/>
      <c r="J37" s="129"/>
      <c r="K37" s="266"/>
      <c r="L37" s="266"/>
      <c r="M37" s="246"/>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65"/>
      <c r="AO37" s="9" t="s">
        <v>46</v>
      </c>
      <c r="AP37" s="10" t="s">
        <v>46</v>
      </c>
      <c r="AQ37" s="10" t="s">
        <v>46</v>
      </c>
      <c r="AR37" s="36">
        <f>AI34+AK34+AM34</f>
        <v>0</v>
      </c>
      <c r="AS37" s="257"/>
      <c r="AT37" s="17"/>
      <c r="AU37" s="17"/>
      <c r="AV37" s="17"/>
      <c r="AW37" s="17"/>
    </row>
    <row r="38" spans="1:49" ht="60" customHeight="1" thickBot="1">
      <c r="A38" s="324"/>
      <c r="B38" s="324"/>
      <c r="C38" s="324"/>
      <c r="D38" s="324"/>
      <c r="E38" s="324"/>
      <c r="F38" s="160" t="s">
        <v>492</v>
      </c>
      <c r="G38" s="163" t="s">
        <v>500</v>
      </c>
      <c r="H38" s="243" t="s">
        <v>501</v>
      </c>
      <c r="I38" s="246" t="s">
        <v>502</v>
      </c>
      <c r="J38" s="127" t="s">
        <v>476</v>
      </c>
      <c r="K38" s="266">
        <v>44563</v>
      </c>
      <c r="L38" s="266">
        <v>44925</v>
      </c>
      <c r="M38" s="246" t="s">
        <v>499</v>
      </c>
      <c r="N38" s="267">
        <f t="shared" ref="N38" si="4">100%/6</f>
        <v>0.16666666666666666</v>
      </c>
      <c r="O38" s="258">
        <f t="shared" ref="O38" si="5">N38*(P38+R38+T38+V38+X38+Z38+AB38+AD38+AF38+AH38+AJ38+AL38)</f>
        <v>0.16660000000000003</v>
      </c>
      <c r="P38" s="258">
        <v>8.3299999999999999E-2</v>
      </c>
      <c r="Q38" s="258">
        <v>0.08</v>
      </c>
      <c r="R38" s="258">
        <v>8.3299999999999999E-2</v>
      </c>
      <c r="S38" s="258">
        <v>0.08</v>
      </c>
      <c r="T38" s="258">
        <v>8.3299999999999999E-2</v>
      </c>
      <c r="U38" s="258">
        <v>0.08</v>
      </c>
      <c r="V38" s="258">
        <v>8.3299999999999999E-2</v>
      </c>
      <c r="W38" s="258">
        <v>0.08</v>
      </c>
      <c r="X38" s="258">
        <v>8.3299999999999999E-2</v>
      </c>
      <c r="Y38" s="258">
        <v>0.08</v>
      </c>
      <c r="Z38" s="258">
        <v>8.3299999999999999E-2</v>
      </c>
      <c r="AA38" s="258">
        <v>0.08</v>
      </c>
      <c r="AB38" s="258">
        <v>8.3299999999999999E-2</v>
      </c>
      <c r="AC38" s="258"/>
      <c r="AD38" s="258">
        <v>8.3299999999999999E-2</v>
      </c>
      <c r="AE38" s="258"/>
      <c r="AF38" s="258">
        <v>8.3299999999999999E-2</v>
      </c>
      <c r="AG38" s="258"/>
      <c r="AH38" s="258">
        <v>8.3299999999999999E-2</v>
      </c>
      <c r="AI38" s="258"/>
      <c r="AJ38" s="258">
        <v>8.3299999999999999E-2</v>
      </c>
      <c r="AK38" s="258"/>
      <c r="AL38" s="258">
        <v>8.3299999999999999E-2</v>
      </c>
      <c r="AM38" s="258"/>
      <c r="AN38" s="263">
        <f>N38*(Q38+S38+U38+W38+Y38+AA38+AC38+AE38+AG38+AI38+AK38+AM38)</f>
        <v>0.08</v>
      </c>
      <c r="AO38" s="106" t="s">
        <v>710</v>
      </c>
      <c r="AP38" s="107" t="s">
        <v>711</v>
      </c>
      <c r="AQ38" s="107" t="s">
        <v>706</v>
      </c>
      <c r="AR38" s="34">
        <f>Q38+S38+U38</f>
        <v>0.24</v>
      </c>
      <c r="AS38" s="255">
        <f>SUM(AR38:AR41)</f>
        <v>0.48</v>
      </c>
      <c r="AT38" s="17"/>
      <c r="AU38" s="17"/>
      <c r="AV38" s="17"/>
      <c r="AW38" s="17"/>
    </row>
    <row r="39" spans="1:49" ht="333" customHeight="1">
      <c r="A39" s="324"/>
      <c r="B39" s="324"/>
      <c r="C39" s="324"/>
      <c r="D39" s="324"/>
      <c r="E39" s="324"/>
      <c r="F39" s="161"/>
      <c r="G39" s="163"/>
      <c r="H39" s="243"/>
      <c r="I39" s="246"/>
      <c r="J39" s="128"/>
      <c r="K39" s="266"/>
      <c r="L39" s="266"/>
      <c r="M39" s="246"/>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64"/>
      <c r="AO39" s="120" t="s">
        <v>754</v>
      </c>
      <c r="AP39" s="121" t="s">
        <v>755</v>
      </c>
      <c r="AQ39" s="107" t="s">
        <v>746</v>
      </c>
      <c r="AR39" s="35">
        <f>W38+Y38+AA38</f>
        <v>0.24</v>
      </c>
      <c r="AS39" s="256"/>
      <c r="AT39" s="17"/>
      <c r="AU39" s="17"/>
      <c r="AV39" s="17"/>
      <c r="AW39" s="17"/>
    </row>
    <row r="40" spans="1:49" ht="16.5" customHeight="1">
      <c r="A40" s="324"/>
      <c r="B40" s="324"/>
      <c r="C40" s="324"/>
      <c r="D40" s="324"/>
      <c r="E40" s="324"/>
      <c r="F40" s="161"/>
      <c r="G40" s="163"/>
      <c r="H40" s="243"/>
      <c r="I40" s="246"/>
      <c r="J40" s="128"/>
      <c r="K40" s="266"/>
      <c r="L40" s="266"/>
      <c r="M40" s="246"/>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64"/>
      <c r="AO40" s="7" t="s">
        <v>45</v>
      </c>
      <c r="AP40" s="8" t="s">
        <v>45</v>
      </c>
      <c r="AQ40" s="8" t="s">
        <v>45</v>
      </c>
      <c r="AR40" s="35">
        <f>AC38+AE38+AG38</f>
        <v>0</v>
      </c>
      <c r="AS40" s="256"/>
      <c r="AT40" s="17"/>
      <c r="AU40" s="17"/>
      <c r="AV40" s="17"/>
      <c r="AW40" s="17"/>
    </row>
    <row r="41" spans="1:49" ht="16.5" customHeight="1" thickBot="1">
      <c r="A41" s="324"/>
      <c r="B41" s="324"/>
      <c r="C41" s="324"/>
      <c r="D41" s="324"/>
      <c r="E41" s="324"/>
      <c r="F41" s="162"/>
      <c r="G41" s="164"/>
      <c r="H41" s="244"/>
      <c r="I41" s="247"/>
      <c r="J41" s="129"/>
      <c r="K41" s="271"/>
      <c r="L41" s="271"/>
      <c r="M41" s="247"/>
      <c r="N41" s="258"/>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65"/>
      <c r="AO41" s="9" t="s">
        <v>46</v>
      </c>
      <c r="AP41" s="10" t="s">
        <v>46</v>
      </c>
      <c r="AQ41" s="10" t="s">
        <v>46</v>
      </c>
      <c r="AR41" s="36">
        <f>AI38+AK38+AM38</f>
        <v>0</v>
      </c>
      <c r="AS41" s="257"/>
      <c r="AT41" s="17"/>
      <c r="AU41" s="17"/>
      <c r="AV41" s="17"/>
      <c r="AW41" s="17"/>
    </row>
    <row r="42" spans="1:49" ht="16.5" customHeight="1">
      <c r="A42" s="324"/>
      <c r="B42" s="324"/>
      <c r="C42" s="324"/>
      <c r="D42" s="324"/>
      <c r="E42" s="324"/>
      <c r="F42" s="160" t="s">
        <v>493</v>
      </c>
      <c r="G42" s="166" t="s">
        <v>728</v>
      </c>
      <c r="H42" s="179" t="s">
        <v>729</v>
      </c>
      <c r="I42" s="179" t="s">
        <v>730</v>
      </c>
      <c r="J42" s="127" t="s">
        <v>476</v>
      </c>
      <c r="K42" s="266">
        <v>44896</v>
      </c>
      <c r="L42" s="130">
        <v>44926</v>
      </c>
      <c r="M42" s="246" t="s">
        <v>496</v>
      </c>
      <c r="N42" s="267">
        <f t="shared" ref="N42" si="6">100%/6</f>
        <v>0.16666666666666666</v>
      </c>
      <c r="O42" s="173">
        <f>N42*(P42+R42+T42+V42+X42+Z42+AB42+AD42+AF42+AH42+AJ42+AL42)</f>
        <v>0.16666666666666666</v>
      </c>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v>1</v>
      </c>
      <c r="AM42" s="173"/>
      <c r="AN42" s="263">
        <f>N42*(Q42+S42+U42+W42+Y42+AA42+AC42+AE42+AG42+AI42+AK42+AM42)</f>
        <v>0</v>
      </c>
      <c r="AO42" s="5" t="s">
        <v>47</v>
      </c>
      <c r="AP42" s="6" t="s">
        <v>47</v>
      </c>
      <c r="AQ42" s="6" t="s">
        <v>47</v>
      </c>
      <c r="AR42" s="34">
        <f>Q42+S42+U42</f>
        <v>0</v>
      </c>
      <c r="AS42" s="255">
        <f>SUM(AR42:AR45)</f>
        <v>0</v>
      </c>
      <c r="AT42" s="17"/>
      <c r="AU42" s="17"/>
      <c r="AV42" s="17"/>
      <c r="AW42" s="17"/>
    </row>
    <row r="43" spans="1:49" ht="16.5" customHeight="1">
      <c r="A43" s="324"/>
      <c r="B43" s="324"/>
      <c r="C43" s="324"/>
      <c r="D43" s="324"/>
      <c r="E43" s="324"/>
      <c r="F43" s="161"/>
      <c r="G43" s="167"/>
      <c r="H43" s="180"/>
      <c r="I43" s="180"/>
      <c r="J43" s="128"/>
      <c r="K43" s="266"/>
      <c r="L43" s="131"/>
      <c r="M43" s="246"/>
      <c r="N43" s="258"/>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264"/>
      <c r="AO43" s="7" t="s">
        <v>44</v>
      </c>
      <c r="AP43" s="8" t="s">
        <v>44</v>
      </c>
      <c r="AQ43" s="8" t="s">
        <v>44</v>
      </c>
      <c r="AR43" s="35">
        <f>W42+Y42+AA42</f>
        <v>0</v>
      </c>
      <c r="AS43" s="256"/>
      <c r="AT43" s="17"/>
      <c r="AU43" s="17"/>
      <c r="AV43" s="17"/>
      <c r="AW43" s="17"/>
    </row>
    <row r="44" spans="1:49" ht="16.5" customHeight="1">
      <c r="A44" s="324"/>
      <c r="B44" s="324"/>
      <c r="C44" s="324"/>
      <c r="D44" s="324"/>
      <c r="E44" s="324"/>
      <c r="F44" s="161"/>
      <c r="G44" s="167"/>
      <c r="H44" s="180"/>
      <c r="I44" s="180"/>
      <c r="J44" s="128"/>
      <c r="K44" s="266"/>
      <c r="L44" s="131"/>
      <c r="M44" s="246"/>
      <c r="N44" s="258"/>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264"/>
      <c r="AO44" s="7" t="s">
        <v>45</v>
      </c>
      <c r="AP44" s="8" t="s">
        <v>45</v>
      </c>
      <c r="AQ44" s="8" t="s">
        <v>45</v>
      </c>
      <c r="AR44" s="35">
        <f>AC42+AE42+AG42</f>
        <v>0</v>
      </c>
      <c r="AS44" s="256"/>
      <c r="AT44" s="17"/>
      <c r="AU44" s="17"/>
      <c r="AV44" s="17"/>
      <c r="AW44" s="17"/>
    </row>
    <row r="45" spans="1:49" ht="16.5" customHeight="1" thickBot="1">
      <c r="A45" s="324"/>
      <c r="B45" s="324"/>
      <c r="C45" s="324"/>
      <c r="D45" s="324"/>
      <c r="E45" s="324"/>
      <c r="F45" s="162"/>
      <c r="G45" s="168"/>
      <c r="H45" s="248"/>
      <c r="I45" s="248"/>
      <c r="J45" s="129"/>
      <c r="K45" s="266"/>
      <c r="L45" s="132"/>
      <c r="M45" s="247"/>
      <c r="N45" s="258"/>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265"/>
      <c r="AO45" s="9" t="s">
        <v>46</v>
      </c>
      <c r="AP45" s="10" t="s">
        <v>46</v>
      </c>
      <c r="AQ45" s="10" t="s">
        <v>46</v>
      </c>
      <c r="AR45" s="36">
        <f>AI42+AK42+AM42</f>
        <v>0</v>
      </c>
      <c r="AS45" s="257"/>
      <c r="AT45" s="17"/>
      <c r="AU45" s="17"/>
      <c r="AV45" s="17"/>
      <c r="AW45" s="17"/>
    </row>
    <row r="46" spans="1:49" ht="60" customHeight="1">
      <c r="A46" s="324"/>
      <c r="B46" s="324"/>
      <c r="C46" s="324"/>
      <c r="D46" s="324"/>
      <c r="E46" s="324"/>
      <c r="F46" s="160" t="s">
        <v>494</v>
      </c>
      <c r="G46" s="169" t="s">
        <v>731</v>
      </c>
      <c r="H46" s="160" t="s">
        <v>503</v>
      </c>
      <c r="I46" s="157" t="s">
        <v>504</v>
      </c>
      <c r="J46" s="127" t="s">
        <v>476</v>
      </c>
      <c r="K46" s="282">
        <v>44563</v>
      </c>
      <c r="L46" s="130">
        <v>44926</v>
      </c>
      <c r="M46" s="279" t="s">
        <v>505</v>
      </c>
      <c r="N46" s="267">
        <f t="shared" ref="N46" si="7">100%/6</f>
        <v>0.16666666666666666</v>
      </c>
      <c r="O46" s="173">
        <f>N46*(P46+R46+T46+V46+X46+Z46+AB46+AD46+AF46+AH46+AJ46+AL46)</f>
        <v>0.16666666666666674</v>
      </c>
      <c r="P46" s="267">
        <v>0.23</v>
      </c>
      <c r="Q46" s="267">
        <v>0.23</v>
      </c>
      <c r="R46" s="267">
        <v>7.0000000000000007E-2</v>
      </c>
      <c r="S46" s="267">
        <v>7.0000000000000007E-2</v>
      </c>
      <c r="T46" s="267">
        <v>7.0000000000000007E-2</v>
      </c>
      <c r="U46" s="267">
        <v>7.0000000000000007E-2</v>
      </c>
      <c r="V46" s="267">
        <v>7.0000000000000007E-2</v>
      </c>
      <c r="W46" s="267">
        <v>7.0000000000000007E-2</v>
      </c>
      <c r="X46" s="267">
        <v>7.0000000000000007E-2</v>
      </c>
      <c r="Y46" s="267">
        <v>7.0000000000000007E-2</v>
      </c>
      <c r="Z46" s="267">
        <v>7.0000000000000007E-2</v>
      </c>
      <c r="AA46" s="267">
        <v>7.0000000000000007E-2</v>
      </c>
      <c r="AB46" s="267">
        <v>7.0000000000000007E-2</v>
      </c>
      <c r="AC46" s="267"/>
      <c r="AD46" s="267">
        <v>7.0000000000000007E-2</v>
      </c>
      <c r="AE46" s="267"/>
      <c r="AF46" s="267">
        <v>7.0000000000000007E-2</v>
      </c>
      <c r="AG46" s="267"/>
      <c r="AH46" s="267">
        <v>7.0000000000000007E-2</v>
      </c>
      <c r="AI46" s="267"/>
      <c r="AJ46" s="267">
        <v>7.0000000000000007E-2</v>
      </c>
      <c r="AK46" s="267"/>
      <c r="AL46" s="267">
        <v>7.0000000000000007E-2</v>
      </c>
      <c r="AM46" s="267"/>
      <c r="AN46" s="263">
        <f>N46*(Q46+S46+U46+W46+Y46+AA46+AC46+AE46+AG46+AI46+AK46+AM46)</f>
        <v>9.6666666666666679E-2</v>
      </c>
      <c r="AO46" s="106" t="s">
        <v>716</v>
      </c>
      <c r="AP46" s="107" t="s">
        <v>732</v>
      </c>
      <c r="AQ46" s="107" t="s">
        <v>712</v>
      </c>
      <c r="AR46" s="34">
        <f>Q46+S46+U46</f>
        <v>0.37000000000000005</v>
      </c>
      <c r="AS46" s="255">
        <f>SUM(AR46:AR49)</f>
        <v>0.58000000000000007</v>
      </c>
      <c r="AT46" s="17"/>
      <c r="AU46" s="17"/>
      <c r="AV46" s="17"/>
      <c r="AW46" s="17"/>
    </row>
    <row r="47" spans="1:49" ht="185.25" customHeight="1">
      <c r="A47" s="324"/>
      <c r="B47" s="324"/>
      <c r="C47" s="324"/>
      <c r="D47" s="324"/>
      <c r="E47" s="324"/>
      <c r="F47" s="161"/>
      <c r="G47" s="170"/>
      <c r="H47" s="161"/>
      <c r="I47" s="158"/>
      <c r="J47" s="128"/>
      <c r="K47" s="131"/>
      <c r="L47" s="131"/>
      <c r="M47" s="280"/>
      <c r="N47" s="258"/>
      <c r="O47" s="174"/>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64"/>
      <c r="AO47" s="120" t="s">
        <v>759</v>
      </c>
      <c r="AP47" s="121" t="s">
        <v>761</v>
      </c>
      <c r="AQ47" s="121" t="s">
        <v>760</v>
      </c>
      <c r="AR47" s="35">
        <f>W46+Y46+AA46</f>
        <v>0.21000000000000002</v>
      </c>
      <c r="AS47" s="256"/>
      <c r="AT47" s="17"/>
      <c r="AU47" s="17"/>
      <c r="AV47" s="17"/>
      <c r="AW47" s="17"/>
    </row>
    <row r="48" spans="1:49" ht="16.5" customHeight="1">
      <c r="A48" s="324"/>
      <c r="B48" s="324"/>
      <c r="C48" s="324"/>
      <c r="D48" s="324"/>
      <c r="E48" s="324"/>
      <c r="F48" s="161"/>
      <c r="G48" s="170"/>
      <c r="H48" s="161"/>
      <c r="I48" s="158"/>
      <c r="J48" s="128"/>
      <c r="K48" s="131"/>
      <c r="L48" s="131"/>
      <c r="M48" s="280"/>
      <c r="N48" s="258"/>
      <c r="O48" s="174"/>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64"/>
      <c r="AO48" s="7" t="s">
        <v>45</v>
      </c>
      <c r="AP48" s="8" t="s">
        <v>45</v>
      </c>
      <c r="AQ48" s="8" t="s">
        <v>45</v>
      </c>
      <c r="AR48" s="35">
        <f>AC46+AE46+AG46</f>
        <v>0</v>
      </c>
      <c r="AS48" s="256"/>
      <c r="AT48" s="17"/>
      <c r="AU48" s="17"/>
      <c r="AV48" s="17"/>
      <c r="AW48" s="17"/>
    </row>
    <row r="49" spans="1:49" ht="16.5" customHeight="1" thickBot="1">
      <c r="A49" s="324"/>
      <c r="B49" s="324"/>
      <c r="C49" s="324"/>
      <c r="D49" s="324"/>
      <c r="E49" s="324"/>
      <c r="F49" s="162"/>
      <c r="G49" s="171"/>
      <c r="H49" s="162"/>
      <c r="I49" s="159"/>
      <c r="J49" s="129"/>
      <c r="K49" s="283"/>
      <c r="L49" s="132"/>
      <c r="M49" s="281"/>
      <c r="N49" s="258"/>
      <c r="O49" s="175"/>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65"/>
      <c r="AO49" s="9" t="s">
        <v>46</v>
      </c>
      <c r="AP49" s="10" t="s">
        <v>46</v>
      </c>
      <c r="AQ49" s="10" t="s">
        <v>46</v>
      </c>
      <c r="AR49" s="36">
        <f>AI46+AK46+AM46</f>
        <v>0</v>
      </c>
      <c r="AS49" s="257"/>
      <c r="AT49" s="17"/>
      <c r="AU49" s="17"/>
      <c r="AV49" s="17"/>
      <c r="AW49" s="17"/>
    </row>
    <row r="50" spans="1:49" ht="46.5" customHeight="1" thickBot="1">
      <c r="A50" s="141" t="s">
        <v>306</v>
      </c>
      <c r="B50" s="144" t="s">
        <v>325</v>
      </c>
      <c r="C50" s="141" t="s">
        <v>354</v>
      </c>
      <c r="D50" s="144" t="s">
        <v>733</v>
      </c>
      <c r="E50" s="144" t="s">
        <v>734</v>
      </c>
      <c r="F50" s="160" t="s">
        <v>495</v>
      </c>
      <c r="G50" s="160" t="s">
        <v>735</v>
      </c>
      <c r="H50" s="160" t="s">
        <v>688</v>
      </c>
      <c r="I50" s="157" t="s">
        <v>736</v>
      </c>
      <c r="J50" s="127" t="s">
        <v>737</v>
      </c>
      <c r="K50" s="260">
        <v>44621</v>
      </c>
      <c r="L50" s="260">
        <v>44925</v>
      </c>
      <c r="M50" s="133" t="s">
        <v>510</v>
      </c>
      <c r="N50" s="173">
        <v>0.5</v>
      </c>
      <c r="O50" s="173">
        <f>N50*(P50+R50+T50+V50+X50+Z50+AB50+AD50+AF50+AH50+AJ50+AL50)</f>
        <v>0.5</v>
      </c>
      <c r="P50" s="173"/>
      <c r="Q50" s="173"/>
      <c r="R50" s="173"/>
      <c r="S50" s="173"/>
      <c r="T50" s="258">
        <v>0.25</v>
      </c>
      <c r="U50" s="258">
        <v>0.25</v>
      </c>
      <c r="V50" s="258"/>
      <c r="W50" s="258"/>
      <c r="X50" s="258"/>
      <c r="Y50" s="258"/>
      <c r="Z50" s="258">
        <v>0.25</v>
      </c>
      <c r="AA50" s="258">
        <v>0.25</v>
      </c>
      <c r="AB50" s="258"/>
      <c r="AC50" s="258"/>
      <c r="AD50" s="258"/>
      <c r="AE50" s="258"/>
      <c r="AF50" s="258">
        <v>0.25</v>
      </c>
      <c r="AG50" s="258"/>
      <c r="AH50" s="258"/>
      <c r="AI50" s="258"/>
      <c r="AJ50" s="258"/>
      <c r="AK50" s="258"/>
      <c r="AL50" s="258">
        <v>0.25</v>
      </c>
      <c r="AM50" s="173"/>
      <c r="AN50" s="263">
        <f>N50*(Q50+S50+U50+W50+Y50+AA50+AC50+AE50+AG50+AI50+AK50+AM50)</f>
        <v>0.25</v>
      </c>
      <c r="AO50" s="106" t="s">
        <v>713</v>
      </c>
      <c r="AP50" s="107" t="s">
        <v>714</v>
      </c>
      <c r="AQ50" s="107" t="s">
        <v>715</v>
      </c>
      <c r="AR50" s="34">
        <f>Q50+S50+U50</f>
        <v>0.25</v>
      </c>
      <c r="AS50" s="255">
        <f>SUM(AR50:AR53)</f>
        <v>0.5</v>
      </c>
      <c r="AT50" s="17"/>
      <c r="AU50" s="17"/>
      <c r="AV50" s="17"/>
      <c r="AW50" s="17"/>
    </row>
    <row r="51" spans="1:49" ht="115.5" customHeight="1">
      <c r="A51" s="142"/>
      <c r="B51" s="145"/>
      <c r="C51" s="142"/>
      <c r="D51" s="145"/>
      <c r="E51" s="145"/>
      <c r="F51" s="161"/>
      <c r="G51" s="161"/>
      <c r="H51" s="161"/>
      <c r="I51" s="158"/>
      <c r="J51" s="128"/>
      <c r="K51" s="261"/>
      <c r="L51" s="261"/>
      <c r="M51" s="134"/>
      <c r="N51" s="174"/>
      <c r="O51" s="174"/>
      <c r="P51" s="174"/>
      <c r="Q51" s="174"/>
      <c r="R51" s="174"/>
      <c r="S51" s="174"/>
      <c r="T51" s="258"/>
      <c r="U51" s="258"/>
      <c r="V51" s="258"/>
      <c r="W51" s="258"/>
      <c r="X51" s="258"/>
      <c r="Y51" s="258"/>
      <c r="Z51" s="258"/>
      <c r="AA51" s="258"/>
      <c r="AB51" s="258"/>
      <c r="AC51" s="258"/>
      <c r="AD51" s="258"/>
      <c r="AE51" s="258"/>
      <c r="AF51" s="258"/>
      <c r="AG51" s="258"/>
      <c r="AH51" s="258"/>
      <c r="AI51" s="258"/>
      <c r="AJ51" s="258"/>
      <c r="AK51" s="258"/>
      <c r="AL51" s="258"/>
      <c r="AM51" s="174"/>
      <c r="AN51" s="264"/>
      <c r="AO51" s="106" t="s">
        <v>756</v>
      </c>
      <c r="AP51" s="107" t="s">
        <v>757</v>
      </c>
      <c r="AQ51" s="107" t="s">
        <v>758</v>
      </c>
      <c r="AR51" s="35">
        <f>W50+Y50+AA50</f>
        <v>0.25</v>
      </c>
      <c r="AS51" s="256"/>
      <c r="AT51" s="17"/>
      <c r="AU51" s="17"/>
      <c r="AV51" s="17"/>
      <c r="AW51" s="17"/>
    </row>
    <row r="52" spans="1:49" ht="23.45" customHeight="1">
      <c r="A52" s="142"/>
      <c r="B52" s="145"/>
      <c r="C52" s="142"/>
      <c r="D52" s="145"/>
      <c r="E52" s="145"/>
      <c r="F52" s="161"/>
      <c r="G52" s="161"/>
      <c r="H52" s="161"/>
      <c r="I52" s="158"/>
      <c r="J52" s="128"/>
      <c r="K52" s="261"/>
      <c r="L52" s="261"/>
      <c r="M52" s="134"/>
      <c r="N52" s="174"/>
      <c r="O52" s="174"/>
      <c r="P52" s="174"/>
      <c r="Q52" s="174"/>
      <c r="R52" s="174"/>
      <c r="S52" s="174"/>
      <c r="T52" s="258"/>
      <c r="U52" s="258"/>
      <c r="V52" s="258"/>
      <c r="W52" s="258"/>
      <c r="X52" s="258"/>
      <c r="Y52" s="258"/>
      <c r="Z52" s="258"/>
      <c r="AA52" s="258"/>
      <c r="AB52" s="258"/>
      <c r="AC52" s="258"/>
      <c r="AD52" s="258"/>
      <c r="AE52" s="258"/>
      <c r="AF52" s="258"/>
      <c r="AG52" s="258"/>
      <c r="AH52" s="258"/>
      <c r="AI52" s="258"/>
      <c r="AJ52" s="258"/>
      <c r="AK52" s="258"/>
      <c r="AL52" s="258"/>
      <c r="AM52" s="174"/>
      <c r="AN52" s="264"/>
      <c r="AO52" s="7" t="s">
        <v>45</v>
      </c>
      <c r="AP52" s="8" t="s">
        <v>45</v>
      </c>
      <c r="AQ52" s="8" t="s">
        <v>45</v>
      </c>
      <c r="AR52" s="35">
        <f>AC50+AE50+AG50</f>
        <v>0</v>
      </c>
      <c r="AS52" s="256"/>
      <c r="AT52" s="17"/>
      <c r="AU52" s="17"/>
      <c r="AV52" s="17"/>
      <c r="AW52" s="17"/>
    </row>
    <row r="53" spans="1:49" ht="23.45" customHeight="1" thickBot="1">
      <c r="A53" s="142"/>
      <c r="B53" s="145"/>
      <c r="C53" s="142"/>
      <c r="D53" s="145"/>
      <c r="E53" s="145"/>
      <c r="F53" s="162"/>
      <c r="G53" s="162"/>
      <c r="H53" s="162"/>
      <c r="I53" s="159"/>
      <c r="J53" s="129"/>
      <c r="K53" s="262"/>
      <c r="L53" s="262"/>
      <c r="M53" s="135"/>
      <c r="N53" s="175"/>
      <c r="O53" s="175"/>
      <c r="P53" s="175"/>
      <c r="Q53" s="175"/>
      <c r="R53" s="175"/>
      <c r="S53" s="175"/>
      <c r="T53" s="259"/>
      <c r="U53" s="259"/>
      <c r="V53" s="259"/>
      <c r="W53" s="259"/>
      <c r="X53" s="259"/>
      <c r="Y53" s="259"/>
      <c r="Z53" s="259"/>
      <c r="AA53" s="259"/>
      <c r="AB53" s="259"/>
      <c r="AC53" s="259"/>
      <c r="AD53" s="259"/>
      <c r="AE53" s="259"/>
      <c r="AF53" s="259"/>
      <c r="AG53" s="259"/>
      <c r="AH53" s="259"/>
      <c r="AI53" s="259"/>
      <c r="AJ53" s="259"/>
      <c r="AK53" s="259"/>
      <c r="AL53" s="259"/>
      <c r="AM53" s="175"/>
      <c r="AN53" s="265"/>
      <c r="AO53" s="9" t="s">
        <v>46</v>
      </c>
      <c r="AP53" s="10" t="s">
        <v>46</v>
      </c>
      <c r="AQ53" s="10" t="s">
        <v>46</v>
      </c>
      <c r="AR53" s="36">
        <f>AI50+AK50+AM50</f>
        <v>0</v>
      </c>
      <c r="AS53" s="257"/>
      <c r="AT53" s="17"/>
      <c r="AU53" s="17"/>
      <c r="AV53" s="17"/>
      <c r="AW53" s="17"/>
    </row>
    <row r="54" spans="1:49" ht="23.45" customHeight="1" thickBot="1">
      <c r="A54" s="142"/>
      <c r="B54" s="145"/>
      <c r="C54" s="142"/>
      <c r="D54" s="145"/>
      <c r="E54" s="145"/>
      <c r="F54" s="160" t="s">
        <v>506</v>
      </c>
      <c r="G54" s="184" t="s">
        <v>508</v>
      </c>
      <c r="H54" s="249">
        <v>1</v>
      </c>
      <c r="I54" s="252" t="s">
        <v>509</v>
      </c>
      <c r="J54" s="127" t="s">
        <v>738</v>
      </c>
      <c r="K54" s="130">
        <v>44713</v>
      </c>
      <c r="L54" s="130">
        <v>44925</v>
      </c>
      <c r="M54" s="133" t="s">
        <v>510</v>
      </c>
      <c r="N54" s="136">
        <v>0.5</v>
      </c>
      <c r="O54" s="136">
        <v>1</v>
      </c>
      <c r="P54" s="267"/>
      <c r="Q54" s="267"/>
      <c r="R54" s="267"/>
      <c r="S54" s="267"/>
      <c r="T54" s="267"/>
      <c r="U54" s="267"/>
      <c r="V54" s="267"/>
      <c r="W54" s="267"/>
      <c r="X54" s="267"/>
      <c r="Y54" s="267"/>
      <c r="Z54" s="267">
        <v>0.5</v>
      </c>
      <c r="AA54" s="267">
        <v>0.5</v>
      </c>
      <c r="AB54" s="267"/>
      <c r="AC54" s="267"/>
      <c r="AD54" s="267"/>
      <c r="AE54" s="267"/>
      <c r="AF54" s="267"/>
      <c r="AG54" s="267"/>
      <c r="AH54" s="267"/>
      <c r="AI54" s="267"/>
      <c r="AJ54" s="267"/>
      <c r="AK54" s="267"/>
      <c r="AL54" s="267">
        <v>0.5</v>
      </c>
      <c r="AM54" s="267"/>
      <c r="AN54" s="263">
        <f>N54*(Q54+S54+U54+W54+Y54+AA54+AC54+AE54+AG54+AI54+AK54+AM54)</f>
        <v>0.25</v>
      </c>
      <c r="AO54" s="5" t="s">
        <v>47</v>
      </c>
      <c r="AP54" s="6" t="s">
        <v>47</v>
      </c>
      <c r="AQ54" s="6" t="s">
        <v>47</v>
      </c>
      <c r="AR54" s="34">
        <f>Q54+S54+U54</f>
        <v>0</v>
      </c>
      <c r="AS54" s="255">
        <f>SUM(AR54:AR57)</f>
        <v>0.5</v>
      </c>
      <c r="AT54" s="17"/>
      <c r="AU54" s="17"/>
      <c r="AV54" s="17"/>
      <c r="AW54" s="17"/>
    </row>
    <row r="55" spans="1:49" ht="179.25" customHeight="1">
      <c r="A55" s="142"/>
      <c r="B55" s="145"/>
      <c r="C55" s="142"/>
      <c r="D55" s="145"/>
      <c r="E55" s="145"/>
      <c r="F55" s="161"/>
      <c r="G55" s="185"/>
      <c r="H55" s="250"/>
      <c r="I55" s="253"/>
      <c r="J55" s="128"/>
      <c r="K55" s="131"/>
      <c r="L55" s="131"/>
      <c r="M55" s="134"/>
      <c r="N55" s="137"/>
      <c r="O55" s="137"/>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64"/>
      <c r="AO55" s="120" t="s">
        <v>762</v>
      </c>
      <c r="AP55" s="121" t="s">
        <v>763</v>
      </c>
      <c r="AQ55" s="107" t="s">
        <v>758</v>
      </c>
      <c r="AR55" s="35">
        <f>W54+Y54+AA54</f>
        <v>0.5</v>
      </c>
      <c r="AS55" s="256"/>
      <c r="AT55" s="17"/>
      <c r="AU55" s="17"/>
      <c r="AV55" s="17"/>
      <c r="AW55" s="17"/>
    </row>
    <row r="56" spans="1:49" ht="23.45" customHeight="1">
      <c r="A56" s="142"/>
      <c r="B56" s="145"/>
      <c r="C56" s="142"/>
      <c r="D56" s="145"/>
      <c r="E56" s="145"/>
      <c r="F56" s="161"/>
      <c r="G56" s="185"/>
      <c r="H56" s="250"/>
      <c r="I56" s="253"/>
      <c r="J56" s="128"/>
      <c r="K56" s="131"/>
      <c r="L56" s="131"/>
      <c r="M56" s="134"/>
      <c r="N56" s="137"/>
      <c r="O56" s="137"/>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64"/>
      <c r="AO56" s="7" t="s">
        <v>45</v>
      </c>
      <c r="AP56" s="8" t="s">
        <v>45</v>
      </c>
      <c r="AQ56" s="8" t="s">
        <v>45</v>
      </c>
      <c r="AR56" s="35">
        <f>AC54+AE54+AG54</f>
        <v>0</v>
      </c>
      <c r="AS56" s="256"/>
      <c r="AT56" s="17"/>
      <c r="AU56" s="17"/>
      <c r="AV56" s="17"/>
      <c r="AW56" s="17"/>
    </row>
    <row r="57" spans="1:49" ht="23.45" customHeight="1" thickBot="1">
      <c r="A57" s="143"/>
      <c r="B57" s="146"/>
      <c r="C57" s="143"/>
      <c r="D57" s="146"/>
      <c r="E57" s="146"/>
      <c r="F57" s="162"/>
      <c r="G57" s="186"/>
      <c r="H57" s="251"/>
      <c r="I57" s="254"/>
      <c r="J57" s="129"/>
      <c r="K57" s="132"/>
      <c r="L57" s="132"/>
      <c r="M57" s="135"/>
      <c r="N57" s="138"/>
      <c r="O57" s="13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5"/>
      <c r="AO57" s="11" t="s">
        <v>46</v>
      </c>
      <c r="AP57" s="12" t="s">
        <v>46</v>
      </c>
      <c r="AQ57" s="12" t="s">
        <v>46</v>
      </c>
      <c r="AR57" s="36">
        <f>AI54+AK54+AM54</f>
        <v>0</v>
      </c>
      <c r="AS57" s="257"/>
      <c r="AT57" s="17"/>
      <c r="AU57" s="17"/>
      <c r="AV57" s="17"/>
      <c r="AW57" s="17"/>
    </row>
    <row r="58" spans="1:49" ht="23.45" customHeight="1" thickBot="1">
      <c r="A58" s="147" t="s">
        <v>307</v>
      </c>
      <c r="B58" s="148" t="s">
        <v>329</v>
      </c>
      <c r="C58" s="147" t="s">
        <v>339</v>
      </c>
      <c r="D58" s="148" t="s">
        <v>474</v>
      </c>
      <c r="E58" s="150" t="s">
        <v>475</v>
      </c>
      <c r="F58" s="160" t="s">
        <v>507</v>
      </c>
      <c r="G58" s="179" t="s">
        <v>739</v>
      </c>
      <c r="H58" s="179" t="s">
        <v>470</v>
      </c>
      <c r="I58" s="179" t="s">
        <v>477</v>
      </c>
      <c r="J58" s="276" t="s">
        <v>476</v>
      </c>
      <c r="K58" s="187">
        <v>44682</v>
      </c>
      <c r="L58" s="187">
        <v>44926</v>
      </c>
      <c r="M58" s="279" t="s">
        <v>468</v>
      </c>
      <c r="N58" s="136">
        <v>1</v>
      </c>
      <c r="O58" s="136">
        <v>1</v>
      </c>
      <c r="P58" s="136"/>
      <c r="Q58" s="136"/>
      <c r="R58" s="136"/>
      <c r="S58" s="136"/>
      <c r="T58" s="136"/>
      <c r="U58" s="136"/>
      <c r="V58" s="136"/>
      <c r="W58" s="136"/>
      <c r="X58" s="274">
        <v>0.33</v>
      </c>
      <c r="Y58" s="136">
        <v>0.33</v>
      </c>
      <c r="Z58" s="136"/>
      <c r="AA58" s="136"/>
      <c r="AB58" s="136"/>
      <c r="AC58" s="136"/>
      <c r="AD58" s="274">
        <v>0.33</v>
      </c>
      <c r="AE58" s="136"/>
      <c r="AF58" s="136"/>
      <c r="AG58" s="136"/>
      <c r="AH58" s="136"/>
      <c r="AI58" s="136"/>
      <c r="AJ58" s="136"/>
      <c r="AK58" s="136"/>
      <c r="AL58" s="272">
        <v>0.34</v>
      </c>
      <c r="AM58" s="136"/>
      <c r="AN58" s="263">
        <f>N58*(Q58+S58+U58+W58+Y58+AA58+AC58+AE58+AG58+AI58+AK58+AM58)</f>
        <v>0.33</v>
      </c>
      <c r="AO58" s="5" t="s">
        <v>47</v>
      </c>
      <c r="AP58" s="6" t="s">
        <v>47</v>
      </c>
      <c r="AQ58" s="6" t="s">
        <v>47</v>
      </c>
      <c r="AR58" s="34">
        <f>Q58+S58+U58</f>
        <v>0</v>
      </c>
      <c r="AS58" s="255">
        <f>SUM(AR58:AR61)</f>
        <v>0.33</v>
      </c>
      <c r="AT58" s="17"/>
      <c r="AU58" s="17"/>
      <c r="AV58" s="17"/>
      <c r="AW58" s="17"/>
    </row>
    <row r="59" spans="1:49" ht="109.5" customHeight="1">
      <c r="A59" s="148"/>
      <c r="B59" s="148"/>
      <c r="C59" s="148"/>
      <c r="D59" s="148"/>
      <c r="E59" s="150"/>
      <c r="F59" s="161"/>
      <c r="G59" s="180"/>
      <c r="H59" s="180"/>
      <c r="I59" s="180"/>
      <c r="J59" s="277"/>
      <c r="K59" s="188"/>
      <c r="L59" s="188"/>
      <c r="M59" s="280"/>
      <c r="N59" s="137"/>
      <c r="O59" s="137"/>
      <c r="P59" s="137"/>
      <c r="Q59" s="137"/>
      <c r="R59" s="137"/>
      <c r="S59" s="137"/>
      <c r="T59" s="137"/>
      <c r="U59" s="137"/>
      <c r="V59" s="137"/>
      <c r="W59" s="137"/>
      <c r="X59" s="275"/>
      <c r="Y59" s="137"/>
      <c r="Z59" s="137"/>
      <c r="AA59" s="137"/>
      <c r="AB59" s="137"/>
      <c r="AC59" s="137"/>
      <c r="AD59" s="275"/>
      <c r="AE59" s="137"/>
      <c r="AF59" s="137"/>
      <c r="AG59" s="137"/>
      <c r="AH59" s="137"/>
      <c r="AI59" s="137"/>
      <c r="AJ59" s="137"/>
      <c r="AK59" s="137"/>
      <c r="AL59" s="273"/>
      <c r="AM59" s="137"/>
      <c r="AN59" s="264"/>
      <c r="AO59" s="106" t="s">
        <v>765</v>
      </c>
      <c r="AP59" s="107" t="s">
        <v>764</v>
      </c>
      <c r="AQ59" s="107" t="s">
        <v>758</v>
      </c>
      <c r="AR59" s="35">
        <f>W58+Y58+AA58</f>
        <v>0.33</v>
      </c>
      <c r="AS59" s="256"/>
      <c r="AT59" s="17"/>
      <c r="AU59" s="17"/>
      <c r="AV59" s="17"/>
      <c r="AW59" s="17"/>
    </row>
    <row r="60" spans="1:49" ht="23.45" customHeight="1">
      <c r="A60" s="148"/>
      <c r="B60" s="148"/>
      <c r="C60" s="148"/>
      <c r="D60" s="148"/>
      <c r="E60" s="150"/>
      <c r="F60" s="161"/>
      <c r="G60" s="180"/>
      <c r="H60" s="180"/>
      <c r="I60" s="180"/>
      <c r="J60" s="277"/>
      <c r="K60" s="188"/>
      <c r="L60" s="188"/>
      <c r="M60" s="280"/>
      <c r="N60" s="137"/>
      <c r="O60" s="137"/>
      <c r="P60" s="137"/>
      <c r="Q60" s="137"/>
      <c r="R60" s="137"/>
      <c r="S60" s="137"/>
      <c r="T60" s="137"/>
      <c r="U60" s="137"/>
      <c r="V60" s="137"/>
      <c r="W60" s="137"/>
      <c r="X60" s="275"/>
      <c r="Y60" s="137"/>
      <c r="Z60" s="137"/>
      <c r="AA60" s="137"/>
      <c r="AB60" s="137"/>
      <c r="AC60" s="137"/>
      <c r="AD60" s="275"/>
      <c r="AE60" s="137"/>
      <c r="AF60" s="137"/>
      <c r="AG60" s="137"/>
      <c r="AH60" s="137"/>
      <c r="AI60" s="137"/>
      <c r="AJ60" s="137"/>
      <c r="AK60" s="137"/>
      <c r="AL60" s="273"/>
      <c r="AM60" s="137"/>
      <c r="AN60" s="264"/>
      <c r="AO60" s="7" t="s">
        <v>45</v>
      </c>
      <c r="AP60" s="8" t="s">
        <v>45</v>
      </c>
      <c r="AQ60" s="8" t="s">
        <v>45</v>
      </c>
      <c r="AR60" s="35">
        <f>AC58+AE58+AG58</f>
        <v>0</v>
      </c>
      <c r="AS60" s="256"/>
      <c r="AT60" s="17"/>
      <c r="AU60" s="17"/>
      <c r="AV60" s="17"/>
      <c r="AW60" s="17"/>
    </row>
    <row r="61" spans="1:49" ht="23.45" customHeight="1" thickBot="1">
      <c r="A61" s="149"/>
      <c r="B61" s="149"/>
      <c r="C61" s="149"/>
      <c r="D61" s="149"/>
      <c r="E61" s="151"/>
      <c r="F61" s="162"/>
      <c r="G61" s="181"/>
      <c r="H61" s="181"/>
      <c r="I61" s="181"/>
      <c r="J61" s="278"/>
      <c r="K61" s="189"/>
      <c r="L61" s="189"/>
      <c r="M61" s="281"/>
      <c r="N61" s="138"/>
      <c r="O61" s="138"/>
      <c r="P61" s="138"/>
      <c r="Q61" s="138"/>
      <c r="R61" s="138"/>
      <c r="S61" s="138"/>
      <c r="T61" s="138"/>
      <c r="U61" s="138"/>
      <c r="V61" s="138"/>
      <c r="W61" s="138"/>
      <c r="X61" s="275"/>
      <c r="Y61" s="138"/>
      <c r="Z61" s="138"/>
      <c r="AA61" s="138"/>
      <c r="AB61" s="138"/>
      <c r="AC61" s="138"/>
      <c r="AD61" s="275"/>
      <c r="AE61" s="138"/>
      <c r="AF61" s="138"/>
      <c r="AG61" s="138"/>
      <c r="AH61" s="138"/>
      <c r="AI61" s="138"/>
      <c r="AJ61" s="138"/>
      <c r="AK61" s="138"/>
      <c r="AL61" s="273"/>
      <c r="AM61" s="138"/>
      <c r="AN61" s="265"/>
      <c r="AO61" s="11" t="s">
        <v>46</v>
      </c>
      <c r="AP61" s="12" t="s">
        <v>46</v>
      </c>
      <c r="AQ61" s="12" t="s">
        <v>46</v>
      </c>
      <c r="AR61" s="36">
        <f>AI58+AK58+AM58</f>
        <v>0</v>
      </c>
      <c r="AS61" s="257"/>
      <c r="AT61" s="17"/>
      <c r="AU61" s="17"/>
      <c r="AV61" s="17"/>
      <c r="AW61" s="17"/>
    </row>
    <row r="62" spans="1:49" ht="15.75" customHeight="1" thickBo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237" t="s">
        <v>48</v>
      </c>
      <c r="AQ62" s="238"/>
      <c r="AR62" s="239"/>
      <c r="AS62" s="15">
        <f>AVERAGE(AS26:AS61)</f>
        <v>0.48777777777777787</v>
      </c>
      <c r="AT62" s="17"/>
      <c r="AU62" s="17"/>
      <c r="AV62" s="17"/>
      <c r="AW62" s="17"/>
    </row>
    <row r="63" spans="1:49">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row>
    <row r="64" spans="1:49">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row>
    <row r="65" spans="1:49" s="2" customFormat="1" ht="43.5" customHeight="1">
      <c r="A65" s="172" t="s">
        <v>49</v>
      </c>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27"/>
      <c r="AU65" s="27"/>
      <c r="AV65" s="27"/>
      <c r="AW65" s="27"/>
    </row>
    <row r="66" spans="1:49">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row>
    <row r="67" spans="1:49">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row>
    <row r="68" spans="1:49" ht="15.75" thickBo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row>
    <row r="69" spans="1:49" ht="18.75" customHeight="1">
      <c r="A69" s="154" t="s">
        <v>50</v>
      </c>
      <c r="B69" s="154" t="s">
        <v>724</v>
      </c>
      <c r="C69" s="220" t="s">
        <v>20</v>
      </c>
      <c r="D69" s="319"/>
      <c r="E69" s="154" t="s">
        <v>465</v>
      </c>
      <c r="F69" s="154" t="s">
        <v>466</v>
      </c>
      <c r="G69" s="154" t="s">
        <v>21</v>
      </c>
      <c r="H69" s="154" t="s">
        <v>22</v>
      </c>
      <c r="I69" s="220" t="s">
        <v>64</v>
      </c>
      <c r="J69" s="228" t="s">
        <v>73</v>
      </c>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330" t="s">
        <v>17</v>
      </c>
      <c r="AL69" s="331"/>
      <c r="AM69" s="331"/>
      <c r="AN69" s="331"/>
      <c r="AO69" s="331"/>
      <c r="AP69" s="331"/>
      <c r="AQ69" s="332"/>
      <c r="AT69" s="17"/>
      <c r="AU69" s="17"/>
      <c r="AV69" s="17"/>
      <c r="AW69" s="17"/>
    </row>
    <row r="70" spans="1:49" ht="48" customHeight="1" thickBot="1">
      <c r="A70" s="155"/>
      <c r="B70" s="155"/>
      <c r="C70" s="229"/>
      <c r="D70" s="320"/>
      <c r="E70" s="155"/>
      <c r="F70" s="155"/>
      <c r="G70" s="155"/>
      <c r="H70" s="155"/>
      <c r="I70" s="155"/>
      <c r="J70" s="229" t="s">
        <v>23</v>
      </c>
      <c r="K70" s="230"/>
      <c r="L70" s="233" t="s">
        <v>24</v>
      </c>
      <c r="M70" s="230"/>
      <c r="N70" s="233" t="s">
        <v>25</v>
      </c>
      <c r="O70" s="230"/>
      <c r="P70" s="233" t="s">
        <v>26</v>
      </c>
      <c r="Q70" s="230"/>
      <c r="R70" s="233" t="s">
        <v>27</v>
      </c>
      <c r="S70" s="230"/>
      <c r="T70" s="233" t="s">
        <v>28</v>
      </c>
      <c r="U70" s="230"/>
      <c r="V70" s="233" t="s">
        <v>29</v>
      </c>
      <c r="W70" s="230"/>
      <c r="X70" s="233" t="s">
        <v>30</v>
      </c>
      <c r="Y70" s="230"/>
      <c r="Z70" s="233" t="s">
        <v>31</v>
      </c>
      <c r="AA70" s="230"/>
      <c r="AB70" s="233" t="s">
        <v>32</v>
      </c>
      <c r="AC70" s="230"/>
      <c r="AD70" s="233" t="s">
        <v>33</v>
      </c>
      <c r="AE70" s="230"/>
      <c r="AF70" s="233" t="s">
        <v>34</v>
      </c>
      <c r="AG70" s="230"/>
      <c r="AH70" s="233" t="s">
        <v>35</v>
      </c>
      <c r="AI70" s="230"/>
      <c r="AJ70" s="343" t="s">
        <v>36</v>
      </c>
      <c r="AK70" s="333"/>
      <c r="AL70" s="334"/>
      <c r="AM70" s="334"/>
      <c r="AN70" s="334"/>
      <c r="AO70" s="334"/>
      <c r="AP70" s="334"/>
      <c r="AQ70" s="335"/>
      <c r="AT70" s="17"/>
      <c r="AU70" s="17"/>
      <c r="AV70" s="17"/>
      <c r="AW70" s="17"/>
    </row>
    <row r="71" spans="1:49" ht="44.25" customHeight="1" thickBot="1">
      <c r="A71" s="155"/>
      <c r="B71" s="155"/>
      <c r="C71" s="229"/>
      <c r="D71" s="320"/>
      <c r="E71" s="155"/>
      <c r="F71" s="155"/>
      <c r="G71" s="155"/>
      <c r="H71" s="155"/>
      <c r="I71" s="155"/>
      <c r="J71" s="231"/>
      <c r="K71" s="232"/>
      <c r="L71" s="234"/>
      <c r="M71" s="232"/>
      <c r="N71" s="234"/>
      <c r="O71" s="232"/>
      <c r="P71" s="234"/>
      <c r="Q71" s="232"/>
      <c r="R71" s="234"/>
      <c r="S71" s="232"/>
      <c r="T71" s="234"/>
      <c r="U71" s="232"/>
      <c r="V71" s="234"/>
      <c r="W71" s="232"/>
      <c r="X71" s="234"/>
      <c r="Y71" s="232"/>
      <c r="Z71" s="234"/>
      <c r="AA71" s="232"/>
      <c r="AB71" s="234"/>
      <c r="AC71" s="232"/>
      <c r="AD71" s="234"/>
      <c r="AE71" s="232"/>
      <c r="AF71" s="234"/>
      <c r="AG71" s="232"/>
      <c r="AH71" s="234"/>
      <c r="AI71" s="232"/>
      <c r="AJ71" s="344"/>
      <c r="AK71" s="336" t="s">
        <v>65</v>
      </c>
      <c r="AL71" s="337"/>
      <c r="AM71" s="338"/>
      <c r="AN71" s="221" t="s">
        <v>37</v>
      </c>
      <c r="AO71" s="241" t="s">
        <v>76</v>
      </c>
      <c r="AP71" s="215" t="s">
        <v>38</v>
      </c>
      <c r="AQ71" s="221" t="s">
        <v>39</v>
      </c>
      <c r="AT71" s="17"/>
      <c r="AU71" s="17"/>
      <c r="AV71" s="17"/>
      <c r="AW71" s="17"/>
    </row>
    <row r="72" spans="1:49" ht="48" customHeight="1" thickBot="1">
      <c r="A72" s="156"/>
      <c r="B72" s="156"/>
      <c r="C72" s="321"/>
      <c r="D72" s="322"/>
      <c r="E72" s="156"/>
      <c r="F72" s="156"/>
      <c r="G72" s="156"/>
      <c r="H72" s="156"/>
      <c r="I72" s="156"/>
      <c r="J72" s="37" t="s">
        <v>40</v>
      </c>
      <c r="K72" s="33" t="s">
        <v>41</v>
      </c>
      <c r="L72" s="33" t="s">
        <v>42</v>
      </c>
      <c r="M72" s="33" t="s">
        <v>43</v>
      </c>
      <c r="N72" s="33" t="s">
        <v>42</v>
      </c>
      <c r="O72" s="33" t="s">
        <v>43</v>
      </c>
      <c r="P72" s="33" t="s">
        <v>42</v>
      </c>
      <c r="Q72" s="33" t="s">
        <v>43</v>
      </c>
      <c r="R72" s="33" t="s">
        <v>42</v>
      </c>
      <c r="S72" s="33" t="s">
        <v>43</v>
      </c>
      <c r="T72" s="33" t="s">
        <v>42</v>
      </c>
      <c r="U72" s="33" t="s">
        <v>43</v>
      </c>
      <c r="V72" s="33" t="s">
        <v>42</v>
      </c>
      <c r="W72" s="33" t="s">
        <v>43</v>
      </c>
      <c r="X72" s="33" t="s">
        <v>42</v>
      </c>
      <c r="Y72" s="33" t="s">
        <v>43</v>
      </c>
      <c r="Z72" s="33" t="s">
        <v>42</v>
      </c>
      <c r="AA72" s="33" t="s">
        <v>43</v>
      </c>
      <c r="AB72" s="33" t="s">
        <v>42</v>
      </c>
      <c r="AC72" s="33" t="s">
        <v>43</v>
      </c>
      <c r="AD72" s="33" t="s">
        <v>42</v>
      </c>
      <c r="AE72" s="33" t="s">
        <v>43</v>
      </c>
      <c r="AF72" s="33" t="s">
        <v>42</v>
      </c>
      <c r="AG72" s="33" t="s">
        <v>43</v>
      </c>
      <c r="AH72" s="33" t="s">
        <v>42</v>
      </c>
      <c r="AI72" s="33" t="s">
        <v>43</v>
      </c>
      <c r="AJ72" s="345"/>
      <c r="AK72" s="339"/>
      <c r="AL72" s="340"/>
      <c r="AM72" s="341"/>
      <c r="AN72" s="222"/>
      <c r="AO72" s="342"/>
      <c r="AP72" s="216"/>
      <c r="AQ72" s="222"/>
      <c r="AT72" s="17"/>
      <c r="AU72" s="17"/>
      <c r="AV72" s="17"/>
      <c r="AW72" s="17"/>
    </row>
    <row r="73" spans="1:49" ht="46.5" thickBot="1">
      <c r="A73" s="217" t="s">
        <v>740</v>
      </c>
      <c r="B73" s="157" t="s">
        <v>471</v>
      </c>
      <c r="C73" s="160" t="s">
        <v>741</v>
      </c>
      <c r="D73" s="323"/>
      <c r="E73" s="326" t="s">
        <v>469</v>
      </c>
      <c r="F73" s="157" t="s">
        <v>736</v>
      </c>
      <c r="G73" s="187">
        <v>44621</v>
      </c>
      <c r="H73" s="182">
        <v>44915</v>
      </c>
      <c r="I73" s="227" t="s">
        <v>742</v>
      </c>
      <c r="J73" s="200">
        <v>0.33</v>
      </c>
      <c r="K73" s="200">
        <f>J73*(L73+N73+P73+R73+T73+V73+X73+Z73+AB73+AD73+AF73+AH73)</f>
        <v>0.33</v>
      </c>
      <c r="L73" s="201"/>
      <c r="M73" s="173"/>
      <c r="N73" s="173"/>
      <c r="O73" s="173"/>
      <c r="P73" s="173">
        <v>0.25</v>
      </c>
      <c r="Q73" s="173">
        <v>0.25</v>
      </c>
      <c r="R73" s="173"/>
      <c r="S73" s="173"/>
      <c r="T73" s="173"/>
      <c r="U73" s="173"/>
      <c r="V73" s="173">
        <v>0.25</v>
      </c>
      <c r="W73" s="173">
        <v>0.25</v>
      </c>
      <c r="X73" s="173"/>
      <c r="Y73" s="173"/>
      <c r="Z73" s="173"/>
      <c r="AA73" s="173"/>
      <c r="AB73" s="173">
        <v>0.25</v>
      </c>
      <c r="AC73" s="173"/>
      <c r="AD73" s="173"/>
      <c r="AE73" s="173"/>
      <c r="AF73" s="173"/>
      <c r="AG73" s="173"/>
      <c r="AH73" s="173">
        <v>0.25</v>
      </c>
      <c r="AI73" s="173"/>
      <c r="AJ73" s="176">
        <f>J73*(M73+O73+Q73+S73+U73+W73+Y73+AA73+AC73+AE73+AG73+AI73)</f>
        <v>0.16500000000000001</v>
      </c>
      <c r="AK73" s="312" t="s">
        <v>717</v>
      </c>
      <c r="AL73" s="313"/>
      <c r="AM73" s="314"/>
      <c r="AN73" s="108" t="s">
        <v>718</v>
      </c>
      <c r="AO73" s="107" t="s">
        <v>715</v>
      </c>
      <c r="AP73" s="59">
        <f>M73+O73+Q73</f>
        <v>0.25</v>
      </c>
      <c r="AQ73" s="255">
        <f>SUM(AP73:AP76)</f>
        <v>0.5</v>
      </c>
      <c r="AT73" s="17"/>
      <c r="AU73" s="17"/>
      <c r="AV73" s="17"/>
      <c r="AW73" s="17"/>
    </row>
    <row r="74" spans="1:49" ht="88.5" customHeight="1" thickBot="1">
      <c r="A74" s="218"/>
      <c r="B74" s="158"/>
      <c r="C74" s="161"/>
      <c r="D74" s="324"/>
      <c r="E74" s="327"/>
      <c r="F74" s="158"/>
      <c r="G74" s="188"/>
      <c r="H74" s="183"/>
      <c r="I74" s="227"/>
      <c r="J74" s="200"/>
      <c r="K74" s="200"/>
      <c r="L74" s="202"/>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7"/>
      <c r="AK74" s="312" t="s">
        <v>766</v>
      </c>
      <c r="AL74" s="313"/>
      <c r="AM74" s="314"/>
      <c r="AN74" s="108" t="s">
        <v>767</v>
      </c>
      <c r="AO74" s="107" t="s">
        <v>758</v>
      </c>
      <c r="AP74" s="58">
        <f>S73+U73+W73</f>
        <v>0.25</v>
      </c>
      <c r="AQ74" s="256"/>
      <c r="AT74" s="17"/>
      <c r="AU74" s="17"/>
      <c r="AV74" s="17"/>
      <c r="AW74" s="17"/>
    </row>
    <row r="75" spans="1:49" ht="15.75" customHeight="1" thickBot="1">
      <c r="A75" s="218"/>
      <c r="B75" s="158"/>
      <c r="C75" s="161"/>
      <c r="D75" s="324"/>
      <c r="E75" s="327"/>
      <c r="F75" s="158"/>
      <c r="G75" s="188"/>
      <c r="H75" s="183"/>
      <c r="I75" s="227"/>
      <c r="J75" s="200"/>
      <c r="K75" s="200"/>
      <c r="L75" s="202"/>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7"/>
      <c r="AK75" s="315" t="s">
        <v>45</v>
      </c>
      <c r="AL75" s="316"/>
      <c r="AM75" s="316"/>
      <c r="AN75" s="57" t="s">
        <v>45</v>
      </c>
      <c r="AO75" s="57" t="s">
        <v>45</v>
      </c>
      <c r="AP75" s="58">
        <f>Y73+AA73+AC73</f>
        <v>0</v>
      </c>
      <c r="AQ75" s="256"/>
      <c r="AT75" s="17"/>
      <c r="AU75" s="17"/>
      <c r="AV75" s="17"/>
      <c r="AW75" s="17"/>
    </row>
    <row r="76" spans="1:49" ht="15.75" customHeight="1" thickBot="1">
      <c r="A76" s="218"/>
      <c r="B76" s="159"/>
      <c r="C76" s="162"/>
      <c r="D76" s="325"/>
      <c r="E76" s="328"/>
      <c r="F76" s="159"/>
      <c r="G76" s="189"/>
      <c r="H76" s="183"/>
      <c r="I76" s="227"/>
      <c r="J76" s="200"/>
      <c r="K76" s="200"/>
      <c r="L76" s="203"/>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8"/>
      <c r="AK76" s="317" t="s">
        <v>46</v>
      </c>
      <c r="AL76" s="318"/>
      <c r="AM76" s="318"/>
      <c r="AN76" s="60" t="s">
        <v>46</v>
      </c>
      <c r="AO76" s="60" t="s">
        <v>46</v>
      </c>
      <c r="AP76" s="61">
        <f>AE73+AG73+AI73</f>
        <v>0</v>
      </c>
      <c r="AQ76" s="257"/>
      <c r="AT76" s="17"/>
      <c r="AU76" s="17"/>
      <c r="AV76" s="17"/>
      <c r="AW76" s="17"/>
    </row>
    <row r="77" spans="1:49" ht="15.75" customHeight="1" thickBot="1">
      <c r="A77" s="218"/>
      <c r="B77" s="157" t="s">
        <v>472</v>
      </c>
      <c r="C77" s="160" t="s">
        <v>743</v>
      </c>
      <c r="D77" s="323"/>
      <c r="E77" s="329" t="s">
        <v>470</v>
      </c>
      <c r="F77" s="157" t="s">
        <v>736</v>
      </c>
      <c r="G77" s="190">
        <v>44743</v>
      </c>
      <c r="H77" s="182">
        <v>44915</v>
      </c>
      <c r="I77" s="227" t="s">
        <v>742</v>
      </c>
      <c r="J77" s="201">
        <v>0.33</v>
      </c>
      <c r="K77" s="200">
        <f>J77*(L77+N77+P77+R77+T77+V77+X77+Z77+AB77+AD77+AF77+AH77)</f>
        <v>0.32996700000000001</v>
      </c>
      <c r="L77" s="201"/>
      <c r="M77" s="173"/>
      <c r="N77" s="173"/>
      <c r="O77" s="173"/>
      <c r="P77" s="173"/>
      <c r="Q77" s="173"/>
      <c r="R77" s="173"/>
      <c r="S77" s="173"/>
      <c r="T77" s="173"/>
      <c r="U77" s="173"/>
      <c r="V77" s="173"/>
      <c r="W77" s="173"/>
      <c r="X77" s="173">
        <v>0.33329999999999999</v>
      </c>
      <c r="Y77" s="173"/>
      <c r="Z77" s="173"/>
      <c r="AA77" s="173"/>
      <c r="AB77" s="173"/>
      <c r="AC77" s="173"/>
      <c r="AD77" s="173">
        <v>0.33329999999999999</v>
      </c>
      <c r="AE77" s="173"/>
      <c r="AF77" s="173"/>
      <c r="AG77" s="173"/>
      <c r="AH77" s="173">
        <v>0.33329999999999999</v>
      </c>
      <c r="AI77" s="173"/>
      <c r="AJ77" s="176">
        <f>J77*(M77+O77+Q77+S77+U77+W77+Y77+AA77+AC77+AE77+AG77+AI77)</f>
        <v>0</v>
      </c>
      <c r="AK77" s="310" t="s">
        <v>47</v>
      </c>
      <c r="AL77" s="311"/>
      <c r="AM77" s="311"/>
      <c r="AN77" s="5" t="s">
        <v>47</v>
      </c>
      <c r="AO77" s="5" t="s">
        <v>47</v>
      </c>
      <c r="AP77" s="59">
        <f>M77+O77+Q77</f>
        <v>0</v>
      </c>
      <c r="AQ77" s="255">
        <f>SUM(AP77:AP80)</f>
        <v>0</v>
      </c>
      <c r="AT77" s="17"/>
      <c r="AU77" s="17"/>
      <c r="AV77" s="17"/>
      <c r="AW77" s="17"/>
    </row>
    <row r="78" spans="1:49" ht="15.75" customHeight="1" thickBot="1">
      <c r="A78" s="218"/>
      <c r="B78" s="158"/>
      <c r="C78" s="161"/>
      <c r="D78" s="324"/>
      <c r="E78" s="327"/>
      <c r="F78" s="158"/>
      <c r="G78" s="158"/>
      <c r="H78" s="183"/>
      <c r="I78" s="227"/>
      <c r="J78" s="174"/>
      <c r="K78" s="200"/>
      <c r="L78" s="202"/>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7"/>
      <c r="AK78" s="315" t="s">
        <v>44</v>
      </c>
      <c r="AL78" s="316"/>
      <c r="AM78" s="316"/>
      <c r="AN78" s="57" t="s">
        <v>44</v>
      </c>
      <c r="AO78" s="57" t="s">
        <v>44</v>
      </c>
      <c r="AP78" s="58">
        <f>S77+U77+W77</f>
        <v>0</v>
      </c>
      <c r="AQ78" s="256"/>
      <c r="AT78" s="17"/>
      <c r="AU78" s="17"/>
      <c r="AV78" s="17"/>
      <c r="AW78" s="17"/>
    </row>
    <row r="79" spans="1:49" ht="15.75" customHeight="1" thickBot="1">
      <c r="A79" s="218"/>
      <c r="B79" s="158"/>
      <c r="C79" s="161"/>
      <c r="D79" s="324"/>
      <c r="E79" s="327"/>
      <c r="F79" s="158"/>
      <c r="G79" s="158"/>
      <c r="H79" s="183"/>
      <c r="I79" s="227"/>
      <c r="J79" s="174"/>
      <c r="K79" s="200"/>
      <c r="L79" s="202"/>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7"/>
      <c r="AK79" s="315" t="s">
        <v>45</v>
      </c>
      <c r="AL79" s="316"/>
      <c r="AM79" s="316"/>
      <c r="AN79" s="57" t="s">
        <v>45</v>
      </c>
      <c r="AO79" s="57" t="s">
        <v>45</v>
      </c>
      <c r="AP79" s="58">
        <f>Y77+AA77+AC77</f>
        <v>0</v>
      </c>
      <c r="AQ79" s="256"/>
      <c r="AT79" s="17"/>
      <c r="AU79" s="17"/>
      <c r="AV79" s="17"/>
      <c r="AW79" s="17"/>
    </row>
    <row r="80" spans="1:49" ht="15.75" customHeight="1" thickBot="1">
      <c r="A80" s="218"/>
      <c r="B80" s="159"/>
      <c r="C80" s="162"/>
      <c r="D80" s="325"/>
      <c r="E80" s="328"/>
      <c r="F80" s="159"/>
      <c r="G80" s="159"/>
      <c r="H80" s="183"/>
      <c r="I80" s="227"/>
      <c r="J80" s="175"/>
      <c r="K80" s="200"/>
      <c r="L80" s="203"/>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8"/>
      <c r="AK80" s="317" t="s">
        <v>46</v>
      </c>
      <c r="AL80" s="318"/>
      <c r="AM80" s="318"/>
      <c r="AN80" s="60" t="s">
        <v>46</v>
      </c>
      <c r="AO80" s="60" t="s">
        <v>46</v>
      </c>
      <c r="AP80" s="61">
        <f>AE77+AG77+AI77</f>
        <v>0</v>
      </c>
      <c r="AQ80" s="257"/>
      <c r="AT80" s="17"/>
      <c r="AU80" s="17"/>
      <c r="AV80" s="17"/>
      <c r="AW80" s="17"/>
    </row>
    <row r="81" spans="1:49" ht="15.75" customHeight="1" thickBot="1">
      <c r="A81" s="218"/>
      <c r="B81" s="157" t="s">
        <v>473</v>
      </c>
      <c r="C81" s="160" t="s">
        <v>744</v>
      </c>
      <c r="D81" s="323"/>
      <c r="E81" s="329" t="s">
        <v>470</v>
      </c>
      <c r="F81" s="157" t="s">
        <v>736</v>
      </c>
      <c r="G81" s="190">
        <v>44682</v>
      </c>
      <c r="H81" s="182">
        <v>44915</v>
      </c>
      <c r="I81" s="227" t="s">
        <v>742</v>
      </c>
      <c r="J81" s="173">
        <v>0.34</v>
      </c>
      <c r="K81" s="200">
        <f>J81*(L81+N81+P81+R81+T81+V81+X81+Z81+AB81+AD81+AF81+AH81)</f>
        <v>0.33996600000000005</v>
      </c>
      <c r="L81" s="201"/>
      <c r="M81" s="173"/>
      <c r="N81" s="173"/>
      <c r="O81" s="173"/>
      <c r="P81" s="173"/>
      <c r="Q81" s="173"/>
      <c r="R81" s="173"/>
      <c r="S81" s="173"/>
      <c r="T81" s="173">
        <v>0.33329999999999999</v>
      </c>
      <c r="U81" s="173">
        <v>0.33</v>
      </c>
      <c r="V81" s="173"/>
      <c r="W81" s="173"/>
      <c r="X81" s="173"/>
      <c r="Y81" s="173"/>
      <c r="Z81" s="173">
        <v>0.33329999999999999</v>
      </c>
      <c r="AA81" s="173"/>
      <c r="AB81" s="173"/>
      <c r="AC81" s="173"/>
      <c r="AD81" s="173"/>
      <c r="AE81" s="173"/>
      <c r="AF81" s="173"/>
      <c r="AG81" s="173"/>
      <c r="AH81" s="173">
        <v>0.33329999999999999</v>
      </c>
      <c r="AI81" s="173"/>
      <c r="AJ81" s="176">
        <f>J81*(M81+O81+Q81+S81+U81+W81+Y81+AA81+AC81+AE81+AG81+AI81)</f>
        <v>0.11220000000000001</v>
      </c>
      <c r="AK81" s="310" t="s">
        <v>47</v>
      </c>
      <c r="AL81" s="311"/>
      <c r="AM81" s="311"/>
      <c r="AN81" s="5" t="s">
        <v>47</v>
      </c>
      <c r="AO81" s="5" t="s">
        <v>47</v>
      </c>
      <c r="AP81" s="59">
        <f>M81+O81+Q81</f>
        <v>0</v>
      </c>
      <c r="AQ81" s="255">
        <f>SUM(AP81:AP84)</f>
        <v>0.33</v>
      </c>
      <c r="AT81" s="17"/>
      <c r="AU81" s="17"/>
      <c r="AV81" s="17"/>
      <c r="AW81" s="17"/>
    </row>
    <row r="82" spans="1:49" ht="96" customHeight="1" thickBot="1">
      <c r="A82" s="218"/>
      <c r="B82" s="158"/>
      <c r="C82" s="161"/>
      <c r="D82" s="324"/>
      <c r="E82" s="327"/>
      <c r="F82" s="158"/>
      <c r="G82" s="158"/>
      <c r="H82" s="183"/>
      <c r="I82" s="227"/>
      <c r="J82" s="174"/>
      <c r="K82" s="200"/>
      <c r="L82" s="202"/>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7"/>
      <c r="AK82" s="312" t="s">
        <v>768</v>
      </c>
      <c r="AL82" s="313"/>
      <c r="AM82" s="314"/>
      <c r="AN82" s="122" t="s">
        <v>769</v>
      </c>
      <c r="AO82" s="122" t="s">
        <v>758</v>
      </c>
      <c r="AP82" s="58">
        <f>S81+U81+W81</f>
        <v>0.33</v>
      </c>
      <c r="AQ82" s="256"/>
      <c r="AT82" s="17"/>
      <c r="AU82" s="17"/>
      <c r="AV82" s="17"/>
      <c r="AW82" s="17"/>
    </row>
    <row r="83" spans="1:49" ht="15" customHeight="1" thickBot="1">
      <c r="A83" s="218"/>
      <c r="B83" s="158"/>
      <c r="C83" s="161"/>
      <c r="D83" s="324"/>
      <c r="E83" s="327"/>
      <c r="F83" s="158"/>
      <c r="G83" s="158"/>
      <c r="H83" s="183"/>
      <c r="I83" s="227"/>
      <c r="J83" s="174"/>
      <c r="K83" s="200"/>
      <c r="L83" s="202"/>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7"/>
      <c r="AK83" s="315" t="s">
        <v>45</v>
      </c>
      <c r="AL83" s="316"/>
      <c r="AM83" s="316"/>
      <c r="AN83" s="57" t="s">
        <v>45</v>
      </c>
      <c r="AO83" s="57" t="s">
        <v>45</v>
      </c>
      <c r="AP83" s="58">
        <f>Y81+AA81+AC81</f>
        <v>0</v>
      </c>
      <c r="AQ83" s="256"/>
      <c r="AT83" s="17"/>
      <c r="AU83" s="17"/>
      <c r="AV83" s="17"/>
      <c r="AW83" s="17"/>
    </row>
    <row r="84" spans="1:49" ht="15.75" customHeight="1" thickBot="1">
      <c r="A84" s="219"/>
      <c r="B84" s="159"/>
      <c r="C84" s="162"/>
      <c r="D84" s="325"/>
      <c r="E84" s="328"/>
      <c r="F84" s="159"/>
      <c r="G84" s="159"/>
      <c r="H84" s="183"/>
      <c r="I84" s="227"/>
      <c r="J84" s="175"/>
      <c r="K84" s="200"/>
      <c r="L84" s="203"/>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8"/>
      <c r="AK84" s="317" t="s">
        <v>46</v>
      </c>
      <c r="AL84" s="318"/>
      <c r="AM84" s="318"/>
      <c r="AN84" s="60" t="s">
        <v>46</v>
      </c>
      <c r="AO84" s="60" t="s">
        <v>46</v>
      </c>
      <c r="AP84" s="61">
        <f>AE81+AG81+AI81</f>
        <v>0</v>
      </c>
      <c r="AQ84" s="257"/>
      <c r="AT84" s="17"/>
      <c r="AU84" s="17"/>
      <c r="AV84" s="17"/>
      <c r="AW84" s="17"/>
    </row>
    <row r="85" spans="1:49" ht="37.15" customHeight="1" thickBo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54" t="s">
        <v>48</v>
      </c>
      <c r="AO85" s="55"/>
      <c r="AP85" s="56"/>
      <c r="AQ85" s="15">
        <f>AVERAGE(AQ73:AQ84)</f>
        <v>0.27666666666666667</v>
      </c>
      <c r="AT85" s="17"/>
      <c r="AU85" s="17"/>
      <c r="AV85" s="17"/>
      <c r="AW85" s="17"/>
    </row>
    <row r="86" spans="1:49">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row>
    <row r="87" spans="1:49">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row>
    <row r="88" spans="1:49" ht="15.75" thickBo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row>
    <row r="89" spans="1:49" ht="18.75" thickBot="1">
      <c r="A89" s="195" t="s">
        <v>52</v>
      </c>
      <c r="B89" s="196"/>
      <c r="C89" s="196"/>
      <c r="D89" s="196"/>
      <c r="E89" s="196"/>
      <c r="F89" s="196"/>
      <c r="G89" s="196"/>
      <c r="H89" s="196"/>
      <c r="I89" s="196"/>
      <c r="J89" s="196"/>
      <c r="K89" s="196"/>
      <c r="L89" s="196"/>
      <c r="M89" s="196"/>
      <c r="N89" s="196"/>
      <c r="O89" s="196"/>
      <c r="P89" s="196"/>
      <c r="Q89" s="38"/>
      <c r="R89" s="197">
        <f>AVERAGE(AQ85+AS62)</f>
        <v>0.76444444444444448</v>
      </c>
      <c r="S89" s="197"/>
      <c r="T89" s="197"/>
      <c r="U89" s="197"/>
      <c r="V89" s="197"/>
      <c r="W89" s="197"/>
      <c r="X89" s="197"/>
      <c r="Y89" s="197"/>
      <c r="Z89" s="197"/>
      <c r="AA89" s="197"/>
      <c r="AB89" s="197"/>
      <c r="AC89" s="197"/>
      <c r="AD89" s="197"/>
      <c r="AE89" s="197"/>
      <c r="AF89" s="197"/>
      <c r="AG89" s="197"/>
      <c r="AH89" s="197"/>
      <c r="AI89" s="198"/>
      <c r="AJ89" s="25"/>
      <c r="AK89" s="22"/>
      <c r="AL89" s="23"/>
      <c r="AM89" s="23"/>
      <c r="AN89" s="23"/>
      <c r="AO89" s="23"/>
      <c r="AP89" s="23"/>
      <c r="AQ89" s="23"/>
      <c r="AR89" s="23"/>
      <c r="AS89" s="30"/>
      <c r="AT89" s="17"/>
      <c r="AU89" s="17"/>
      <c r="AV89" s="17"/>
      <c r="AW89" s="17"/>
    </row>
    <row r="90" spans="1:49">
      <c r="A90" s="22"/>
      <c r="B90" s="191"/>
      <c r="C90" s="191"/>
      <c r="D90" s="191"/>
      <c r="E90" s="53"/>
      <c r="F90" s="45"/>
      <c r="G90" s="45"/>
      <c r="H90" s="41"/>
      <c r="I90" s="41"/>
      <c r="J90" s="191"/>
      <c r="K90" s="191"/>
      <c r="L90" s="191"/>
      <c r="M90" s="191"/>
      <c r="N90" s="191"/>
      <c r="O90" s="191"/>
      <c r="P90" s="191"/>
      <c r="Q90" s="191"/>
      <c r="R90" s="191"/>
      <c r="S90" s="191"/>
      <c r="T90" s="191"/>
      <c r="U90" s="191"/>
      <c r="V90" s="191"/>
      <c r="W90" s="199"/>
      <c r="X90" s="199"/>
      <c r="Y90" s="199"/>
      <c r="Z90" s="199"/>
      <c r="AA90" s="199"/>
      <c r="AB90" s="199"/>
      <c r="AC90" s="199"/>
      <c r="AD90" s="199"/>
      <c r="AE90" s="199"/>
      <c r="AF90" s="199"/>
      <c r="AG90" s="17"/>
      <c r="AH90" s="17"/>
      <c r="AI90" s="17"/>
      <c r="AJ90" s="17"/>
      <c r="AK90" s="29"/>
      <c r="AL90" s="23"/>
      <c r="AM90" s="23"/>
      <c r="AN90" s="23"/>
      <c r="AO90" s="23"/>
      <c r="AP90" s="23"/>
      <c r="AQ90" s="23"/>
      <c r="AR90" s="23"/>
      <c r="AS90" s="30"/>
      <c r="AT90" s="17"/>
      <c r="AU90" s="17"/>
      <c r="AV90" s="17"/>
      <c r="AW90" s="17"/>
    </row>
    <row r="91" spans="1:49">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3"/>
      <c r="AM91" s="23"/>
      <c r="AN91" s="23"/>
      <c r="AO91" s="23"/>
      <c r="AP91" s="23"/>
      <c r="AQ91" s="23"/>
      <c r="AR91" s="23"/>
      <c r="AS91" s="22"/>
      <c r="AT91" s="17"/>
      <c r="AU91" s="17"/>
      <c r="AV91" s="17"/>
      <c r="AW91" s="17"/>
    </row>
    <row r="92" spans="1:49" ht="18">
      <c r="A92" s="193" t="s">
        <v>66</v>
      </c>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22"/>
      <c r="AM92" s="22"/>
      <c r="AN92" s="22"/>
      <c r="AO92" s="22"/>
      <c r="AP92" s="22"/>
      <c r="AQ92" s="22"/>
      <c r="AR92" s="22"/>
      <c r="AS92" s="22"/>
      <c r="AT92" s="17"/>
      <c r="AU92" s="17"/>
      <c r="AV92" s="17"/>
      <c r="AW92" s="17"/>
    </row>
    <row r="93" spans="1:49">
      <c r="A93" s="194"/>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22"/>
      <c r="AM93" s="22"/>
      <c r="AN93" s="22"/>
      <c r="AO93" s="22"/>
      <c r="AP93" s="22"/>
      <c r="AQ93" s="22"/>
      <c r="AR93" s="22"/>
      <c r="AS93" s="23"/>
      <c r="AT93" s="17"/>
      <c r="AU93" s="17"/>
      <c r="AV93" s="17"/>
      <c r="AW93" s="17"/>
    </row>
    <row r="94" spans="1:49" ht="15.75" thickBo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3"/>
      <c r="AM94" s="23"/>
      <c r="AN94" s="23"/>
      <c r="AO94" s="23"/>
      <c r="AP94" s="23"/>
      <c r="AQ94" s="23"/>
      <c r="AR94" s="23"/>
      <c r="AS94" s="23"/>
      <c r="AT94" s="17"/>
      <c r="AU94" s="17"/>
      <c r="AV94" s="17"/>
      <c r="AW94" s="17"/>
    </row>
    <row r="95" spans="1:49" ht="36.75" thickBot="1">
      <c r="A95" s="65" t="s">
        <v>53</v>
      </c>
      <c r="B95" s="65" t="s">
        <v>54</v>
      </c>
      <c r="C95" s="67" t="s">
        <v>55</v>
      </c>
      <c r="D95" s="152" t="s">
        <v>67</v>
      </c>
      <c r="E95" s="152"/>
      <c r="F95" s="66" t="s">
        <v>68</v>
      </c>
      <c r="G95" s="68" t="s">
        <v>56</v>
      </c>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3"/>
      <c r="AM95" s="23"/>
      <c r="AN95" s="23"/>
      <c r="AO95" s="23"/>
      <c r="AP95" s="23"/>
      <c r="AQ95" s="23"/>
      <c r="AR95" s="23"/>
      <c r="AS95" s="23"/>
      <c r="AT95" s="17"/>
      <c r="AU95" s="17"/>
      <c r="AV95" s="17"/>
      <c r="AW95" s="17"/>
    </row>
    <row r="96" spans="1:49" ht="15.75" thickBot="1">
      <c r="A96" s="62">
        <v>1</v>
      </c>
      <c r="B96" s="69">
        <v>44592</v>
      </c>
      <c r="C96" s="70" t="s">
        <v>478</v>
      </c>
      <c r="D96" s="153" t="s">
        <v>476</v>
      </c>
      <c r="E96" s="153"/>
      <c r="F96" s="64" t="s">
        <v>476</v>
      </c>
      <c r="G96" s="71" t="s">
        <v>476</v>
      </c>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3"/>
      <c r="AM96" s="23"/>
      <c r="AN96" s="23"/>
      <c r="AO96" s="23"/>
      <c r="AP96" s="23"/>
      <c r="AQ96" s="23"/>
      <c r="AR96" s="23"/>
      <c r="AS96" s="23"/>
      <c r="AT96" s="17"/>
      <c r="AU96" s="17"/>
      <c r="AV96" s="17"/>
      <c r="AW96" s="17"/>
    </row>
    <row r="97" spans="1:49" ht="214.5" thickBot="1">
      <c r="A97" s="62">
        <v>2</v>
      </c>
      <c r="B97" s="69">
        <v>44764</v>
      </c>
      <c r="C97" s="70" t="s">
        <v>483</v>
      </c>
      <c r="D97" s="153" t="s">
        <v>479</v>
      </c>
      <c r="E97" s="153"/>
      <c r="F97" s="64" t="s">
        <v>512</v>
      </c>
      <c r="G97" s="72">
        <v>44592</v>
      </c>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row>
    <row r="98" spans="1:49" ht="15.75" thickBot="1">
      <c r="A98" s="39"/>
      <c r="B98" s="62"/>
      <c r="C98" s="70"/>
      <c r="D98" s="153" t="s">
        <v>480</v>
      </c>
      <c r="E98" s="153"/>
      <c r="F98" s="64"/>
      <c r="G98" s="71"/>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row>
    <row r="99" spans="1:49" ht="15.75" thickBot="1">
      <c r="A99" s="39"/>
      <c r="B99" s="62"/>
      <c r="C99" s="70"/>
      <c r="D99" s="153"/>
      <c r="E99" s="153"/>
      <c r="F99" s="64"/>
      <c r="G99" s="71"/>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row>
    <row r="100" spans="1:49" ht="15.75" thickBot="1">
      <c r="A100" s="39"/>
      <c r="B100" s="62"/>
      <c r="C100" s="70"/>
      <c r="D100" s="153"/>
      <c r="E100" s="153"/>
      <c r="F100" s="64"/>
      <c r="G100" s="71"/>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row>
    <row r="101" spans="1:49" ht="15.75" thickBot="1">
      <c r="A101" s="39"/>
      <c r="B101" s="62"/>
      <c r="C101" s="70"/>
      <c r="D101" s="153"/>
      <c r="E101" s="153"/>
      <c r="F101" s="64"/>
      <c r="G101" s="71"/>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row>
    <row r="102" spans="1:49" ht="15.75" thickBot="1">
      <c r="A102" s="39"/>
      <c r="B102" s="62"/>
      <c r="C102" s="70"/>
      <c r="D102" s="153"/>
      <c r="E102" s="153"/>
      <c r="F102" s="64"/>
      <c r="G102" s="71"/>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row>
    <row r="103" spans="1:49" ht="15.75" thickBot="1">
      <c r="A103" s="39"/>
      <c r="B103" s="62"/>
      <c r="C103" s="70"/>
      <c r="D103" s="153"/>
      <c r="E103" s="153"/>
      <c r="F103" s="64"/>
      <c r="G103" s="71"/>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row>
    <row r="104" spans="1:49" ht="15.75" thickBot="1">
      <c r="A104" s="39"/>
      <c r="B104" s="39"/>
      <c r="C104" s="70"/>
      <c r="D104" s="153"/>
      <c r="E104" s="153"/>
      <c r="F104" s="64"/>
      <c r="G104" s="71"/>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row>
    <row r="105" spans="1:49">
      <c r="A105" s="22"/>
      <c r="B105" s="191"/>
      <c r="C105" s="191"/>
      <c r="D105" s="191"/>
      <c r="E105" s="63"/>
      <c r="F105" s="63"/>
      <c r="G105"/>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row>
    <row r="106" spans="1:49" ht="15.75" thickBot="1">
      <c r="A106" s="22"/>
      <c r="B106" s="22"/>
      <c r="C106" s="22"/>
      <c r="D106" s="22"/>
      <c r="F106" s="22"/>
      <c r="G106" s="22"/>
      <c r="I106"/>
    </row>
    <row r="107" spans="1:49" ht="16.5" thickTop="1" thickBot="1">
      <c r="A107" s="192" t="s">
        <v>57</v>
      </c>
      <c r="B107" s="192"/>
      <c r="C107" s="192"/>
      <c r="D107" s="192"/>
      <c r="E107" s="192" t="s">
        <v>481</v>
      </c>
      <c r="F107" s="192"/>
      <c r="G107" s="192"/>
      <c r="H107" s="192"/>
      <c r="I107" s="192" t="s">
        <v>61</v>
      </c>
      <c r="J107" s="192"/>
      <c r="K107" s="192"/>
      <c r="L107" s="192"/>
    </row>
    <row r="108" spans="1:49" ht="16.5" thickTop="1" thickBot="1">
      <c r="A108" s="192"/>
      <c r="B108" s="192"/>
      <c r="C108" s="192"/>
      <c r="D108" s="192"/>
      <c r="E108" s="192"/>
      <c r="F108" s="192"/>
      <c r="G108" s="192"/>
      <c r="H108" s="192"/>
      <c r="I108" s="192"/>
      <c r="J108" s="192"/>
      <c r="K108" s="192"/>
      <c r="L108" s="192"/>
    </row>
    <row r="109" spans="1:49" ht="16.5" thickTop="1" thickBot="1">
      <c r="A109" s="192"/>
      <c r="B109" s="192"/>
      <c r="C109" s="192"/>
      <c r="D109" s="192"/>
      <c r="E109" s="192"/>
      <c r="F109" s="192"/>
      <c r="G109" s="192"/>
      <c r="H109" s="192"/>
      <c r="I109" s="192"/>
      <c r="J109" s="192"/>
      <c r="K109" s="192"/>
      <c r="L109" s="192"/>
    </row>
    <row r="110" spans="1:49" ht="16.5" thickTop="1" thickBot="1">
      <c r="A110" s="139" t="s">
        <v>58</v>
      </c>
      <c r="B110" s="139"/>
      <c r="C110" s="139"/>
      <c r="D110" s="139"/>
      <c r="E110" s="139" t="s">
        <v>69</v>
      </c>
      <c r="F110" s="139"/>
      <c r="G110" s="139"/>
      <c r="H110" s="139"/>
      <c r="I110" s="73" t="s">
        <v>60</v>
      </c>
      <c r="J110" s="140"/>
      <c r="K110" s="140"/>
      <c r="L110" s="140"/>
      <c r="M110" s="74"/>
    </row>
    <row r="111" spans="1:49" ht="16.5" thickTop="1" thickBot="1">
      <c r="A111" s="73" t="s">
        <v>60</v>
      </c>
      <c r="B111" s="140" t="s">
        <v>720</v>
      </c>
      <c r="C111" s="140"/>
      <c r="D111" s="140"/>
      <c r="E111" s="73" t="s">
        <v>60</v>
      </c>
      <c r="F111" s="140" t="s">
        <v>482</v>
      </c>
      <c r="G111" s="140"/>
      <c r="H111" s="140"/>
      <c r="I111" s="73" t="s">
        <v>60</v>
      </c>
      <c r="J111" s="140"/>
      <c r="K111" s="140"/>
      <c r="L111" s="140"/>
      <c r="M111" s="74"/>
    </row>
    <row r="112" spans="1:49" ht="16.5" thickTop="1" thickBot="1">
      <c r="A112" s="73" t="s">
        <v>70</v>
      </c>
      <c r="B112" s="123">
        <v>44802</v>
      </c>
      <c r="C112" s="123"/>
      <c r="D112" s="123"/>
      <c r="E112" s="73" t="s">
        <v>71</v>
      </c>
      <c r="F112" s="123">
        <v>44827</v>
      </c>
      <c r="G112" s="123"/>
      <c r="H112" s="123"/>
      <c r="I112" s="73" t="s">
        <v>60</v>
      </c>
      <c r="J112" s="124"/>
      <c r="K112" s="125"/>
      <c r="L112" s="126"/>
    </row>
    <row r="113" spans="1:13" ht="16.5" thickTop="1" thickBot="1">
      <c r="A113" s="139" t="s">
        <v>59</v>
      </c>
      <c r="B113" s="139"/>
      <c r="C113" s="139"/>
      <c r="D113" s="139"/>
      <c r="E113" s="139" t="s">
        <v>69</v>
      </c>
      <c r="F113" s="139"/>
      <c r="G113" s="139"/>
      <c r="H113" s="139"/>
      <c r="I113" s="73" t="s">
        <v>60</v>
      </c>
      <c r="J113" s="124"/>
      <c r="K113" s="125"/>
      <c r="L113" s="126"/>
    </row>
    <row r="114" spans="1:13" ht="16.5" thickTop="1" thickBot="1">
      <c r="A114" s="73" t="s">
        <v>60</v>
      </c>
      <c r="B114" s="140" t="s">
        <v>719</v>
      </c>
      <c r="C114" s="140"/>
      <c r="D114" s="140"/>
      <c r="E114" s="73" t="s">
        <v>60</v>
      </c>
      <c r="F114" s="140" t="s">
        <v>745</v>
      </c>
      <c r="G114" s="140"/>
      <c r="H114" s="140"/>
      <c r="I114" s="73" t="s">
        <v>60</v>
      </c>
      <c r="J114" s="124"/>
      <c r="K114" s="125"/>
      <c r="L114" s="126"/>
    </row>
    <row r="115" spans="1:13" ht="16.5" thickTop="1" thickBot="1">
      <c r="A115" s="73" t="s">
        <v>70</v>
      </c>
      <c r="B115" s="123">
        <v>44802</v>
      </c>
      <c r="C115" s="123"/>
      <c r="D115" s="123"/>
      <c r="E115" s="73" t="s">
        <v>71</v>
      </c>
      <c r="F115" s="123">
        <v>44827</v>
      </c>
      <c r="G115" s="123"/>
      <c r="H115" s="123"/>
      <c r="I115" s="73" t="s">
        <v>60</v>
      </c>
      <c r="J115" s="124"/>
      <c r="K115" s="125"/>
      <c r="L115" s="126"/>
    </row>
    <row r="116" spans="1:13" ht="16.5" thickTop="1" thickBot="1">
      <c r="A116" s="139"/>
      <c r="B116" s="139"/>
      <c r="C116" s="139"/>
      <c r="D116" s="139"/>
      <c r="E116" s="139"/>
      <c r="F116" s="139"/>
      <c r="G116" s="139"/>
      <c r="H116" s="139"/>
      <c r="I116" s="73" t="s">
        <v>60</v>
      </c>
      <c r="J116" s="124"/>
      <c r="K116" s="125"/>
      <c r="L116" s="126"/>
    </row>
    <row r="117" spans="1:13" ht="16.5" thickTop="1" thickBot="1">
      <c r="A117" s="73" t="s">
        <v>60</v>
      </c>
      <c r="B117" s="140"/>
      <c r="C117" s="140"/>
      <c r="D117" s="140"/>
      <c r="E117" s="73" t="s">
        <v>60</v>
      </c>
      <c r="F117" s="140" t="s">
        <v>721</v>
      </c>
      <c r="G117" s="140"/>
      <c r="H117" s="140"/>
      <c r="I117" s="73" t="s">
        <v>60</v>
      </c>
      <c r="J117" s="124"/>
      <c r="K117" s="125"/>
      <c r="L117" s="126"/>
    </row>
    <row r="118" spans="1:13" ht="16.5" thickTop="1" thickBot="1">
      <c r="A118" s="73" t="s">
        <v>70</v>
      </c>
      <c r="B118" s="123"/>
      <c r="C118" s="123"/>
      <c r="D118" s="123"/>
      <c r="E118" s="73" t="s">
        <v>71</v>
      </c>
      <c r="F118" s="123">
        <v>44827</v>
      </c>
      <c r="G118" s="123"/>
      <c r="H118" s="123"/>
      <c r="I118" s="73" t="s">
        <v>60</v>
      </c>
      <c r="J118" s="124"/>
      <c r="K118" s="125"/>
      <c r="L118" s="126"/>
    </row>
    <row r="119" spans="1:13" ht="15.75" thickTop="1">
      <c r="A119" s="22"/>
      <c r="B119" s="22"/>
      <c r="C119" s="22"/>
      <c r="D119" s="22"/>
      <c r="E119" s="22"/>
      <c r="F119" s="22"/>
      <c r="G119" s="22"/>
      <c r="H119" s="22"/>
      <c r="I119" s="22"/>
      <c r="J119" s="22"/>
      <c r="K119" s="22"/>
      <c r="L119" s="22"/>
      <c r="M119" s="27"/>
    </row>
    <row r="120" spans="1:13">
      <c r="A120" s="22"/>
      <c r="B120" s="22"/>
      <c r="C120" s="22"/>
      <c r="D120" s="22"/>
      <c r="E120" s="22"/>
      <c r="F120" s="22"/>
      <c r="G120" s="22"/>
      <c r="H120" s="22"/>
      <c r="I120" s="22"/>
      <c r="J120" s="22"/>
      <c r="K120" s="22"/>
      <c r="L120" s="22"/>
      <c r="M120" s="27"/>
    </row>
    <row r="121" spans="1:13">
      <c r="A121" s="22"/>
      <c r="B121" s="22"/>
      <c r="C121" s="22"/>
      <c r="D121" s="22"/>
      <c r="E121" s="22"/>
      <c r="F121" s="22"/>
      <c r="G121" s="22"/>
      <c r="H121" s="22"/>
      <c r="I121" s="22"/>
      <c r="J121" s="22"/>
      <c r="K121" s="22"/>
      <c r="L121" s="22"/>
      <c r="M121" s="27"/>
    </row>
  </sheetData>
  <sheetProtection formatCells="0" formatColumns="0" formatRows="0" insertColumns="0" insertHyperlinks="0" deleteColumns="0" deleteRows="0" sort="0" autoFilter="0" pivotTables="0"/>
  <autoFilter ref="A25:AW62" xr:uid="{00000000-0009-0000-0000-000000000000}"/>
  <mergeCells count="578">
    <mergeCell ref="AQ81:AQ84"/>
    <mergeCell ref="T73:T76"/>
    <mergeCell ref="U73:U76"/>
    <mergeCell ref="V73:V76"/>
    <mergeCell ref="W73:W76"/>
    <mergeCell ref="AB73:AB76"/>
    <mergeCell ref="AC73:AC76"/>
    <mergeCell ref="E26:E49"/>
    <mergeCell ref="A26:A49"/>
    <mergeCell ref="B26:B49"/>
    <mergeCell ref="C26:C49"/>
    <mergeCell ref="D26:D49"/>
    <mergeCell ref="AC77:AC80"/>
    <mergeCell ref="AD77:AD80"/>
    <mergeCell ref="AE77:AE80"/>
    <mergeCell ref="R73:R76"/>
    <mergeCell ref="S73:S76"/>
    <mergeCell ref="AF77:AF80"/>
    <mergeCell ref="AG77:AG80"/>
    <mergeCell ref="AH77:AH80"/>
    <mergeCell ref="AI77:AI80"/>
    <mergeCell ref="P81:P84"/>
    <mergeCell ref="Q81:Q84"/>
    <mergeCell ref="R81:R84"/>
    <mergeCell ref="S81:S84"/>
    <mergeCell ref="T81:T84"/>
    <mergeCell ref="U81:U84"/>
    <mergeCell ref="AG81:AG84"/>
    <mergeCell ref="AH81:AH84"/>
    <mergeCell ref="AI81:AI84"/>
    <mergeCell ref="M77:M80"/>
    <mergeCell ref="L81:L84"/>
    <mergeCell ref="M81:M84"/>
    <mergeCell ref="L77:L80"/>
    <mergeCell ref="Y77:Y80"/>
    <mergeCell ref="Z77:Z80"/>
    <mergeCell ref="N73:N76"/>
    <mergeCell ref="O73:O76"/>
    <mergeCell ref="N77:N80"/>
    <mergeCell ref="O77:O80"/>
    <mergeCell ref="N81:N84"/>
    <mergeCell ref="O81:O84"/>
    <mergeCell ref="AH70:AI71"/>
    <mergeCell ref="AJ70:AJ72"/>
    <mergeCell ref="AJ77:AJ80"/>
    <mergeCell ref="AJ81:AJ84"/>
    <mergeCell ref="T70:U71"/>
    <mergeCell ref="V70:W71"/>
    <mergeCell ref="X70:Y71"/>
    <mergeCell ref="Z70:AA71"/>
    <mergeCell ref="AB70:AC71"/>
    <mergeCell ref="AD70:AE71"/>
    <mergeCell ref="AF70:AG71"/>
    <mergeCell ref="AD73:AD76"/>
    <mergeCell ref="AE73:AE76"/>
    <mergeCell ref="AF73:AF76"/>
    <mergeCell ref="AG73:AG76"/>
    <mergeCell ref="X73:X76"/>
    <mergeCell ref="Y73:Y76"/>
    <mergeCell ref="Z73:Z76"/>
    <mergeCell ref="AK69:AQ70"/>
    <mergeCell ref="AK71:AM72"/>
    <mergeCell ref="AN71:AN72"/>
    <mergeCell ref="AO71:AO72"/>
    <mergeCell ref="AK73:AM73"/>
    <mergeCell ref="AK74:AM74"/>
    <mergeCell ref="AK75:AM75"/>
    <mergeCell ref="AK76:AM76"/>
    <mergeCell ref="AK77:AM77"/>
    <mergeCell ref="AQ73:AQ76"/>
    <mergeCell ref="AQ77:AQ80"/>
    <mergeCell ref="AK78:AM78"/>
    <mergeCell ref="AK79:AM79"/>
    <mergeCell ref="AK80:AM80"/>
    <mergeCell ref="AK81:AM81"/>
    <mergeCell ref="AK82:AM82"/>
    <mergeCell ref="AK83:AM83"/>
    <mergeCell ref="AK84:AM84"/>
    <mergeCell ref="AH73:AH76"/>
    <mergeCell ref="AI73:AI76"/>
    <mergeCell ref="B69:B72"/>
    <mergeCell ref="B73:B76"/>
    <mergeCell ref="B77:B80"/>
    <mergeCell ref="B81:B84"/>
    <mergeCell ref="C69:D72"/>
    <mergeCell ref="C73:D76"/>
    <mergeCell ref="C77:D80"/>
    <mergeCell ref="C81:D84"/>
    <mergeCell ref="E69:E72"/>
    <mergeCell ref="E73:E76"/>
    <mergeCell ref="E77:E80"/>
    <mergeCell ref="E81:E84"/>
    <mergeCell ref="AA73:AA76"/>
    <mergeCell ref="AA77:AA80"/>
    <mergeCell ref="AB77:AB80"/>
    <mergeCell ref="I81:I84"/>
    <mergeCell ref="J73:J76"/>
    <mergeCell ref="I73:I76"/>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AC26:AC29"/>
    <mergeCell ref="H24:H25"/>
    <mergeCell ref="F26:F29"/>
    <mergeCell ref="G26:G29"/>
    <mergeCell ref="F24:F25"/>
    <mergeCell ref="J30:J33"/>
    <mergeCell ref="K30:K33"/>
    <mergeCell ref="L30:L33"/>
    <mergeCell ref="M30:M33"/>
    <mergeCell ref="N30:N33"/>
    <mergeCell ref="P38:P41"/>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X46:X49"/>
    <mergeCell ref="T30:T33"/>
    <mergeCell ref="O38:O41"/>
    <mergeCell ref="Z26:Z29"/>
    <mergeCell ref="AA26:AA29"/>
    <mergeCell ref="AB26:AB29"/>
    <mergeCell ref="T46:T49"/>
    <mergeCell ref="AA46:AA49"/>
    <mergeCell ref="AB46:AB49"/>
    <mergeCell ref="O30:O33"/>
    <mergeCell ref="P30:P33"/>
    <mergeCell ref="Q30:Q33"/>
    <mergeCell ref="R30:R33"/>
    <mergeCell ref="S30:S33"/>
    <mergeCell ref="P34:P37"/>
    <mergeCell ref="Q34:Q37"/>
    <mergeCell ref="R34:R37"/>
    <mergeCell ref="S34:S37"/>
    <mergeCell ref="AA30:AA33"/>
    <mergeCell ref="AB30:AB33"/>
    <mergeCell ref="AA34:AA37"/>
    <mergeCell ref="AB34:AB37"/>
    <mergeCell ref="AA38:AA41"/>
    <mergeCell ref="AB38:AB41"/>
    <mergeCell ref="AD26:AD29"/>
    <mergeCell ref="AE26:AE29"/>
    <mergeCell ref="R26:R29"/>
    <mergeCell ref="S26:S29"/>
    <mergeCell ref="X26:X29"/>
    <mergeCell ref="Y26:Y29"/>
    <mergeCell ref="AL26:AL29"/>
    <mergeCell ref="AM26:AM29"/>
    <mergeCell ref="AN26:AN29"/>
    <mergeCell ref="AS26:AS29"/>
    <mergeCell ref="AF26:AF29"/>
    <mergeCell ref="AG26:AG29"/>
    <mergeCell ref="AH26:AH29"/>
    <mergeCell ref="AI26:AI29"/>
    <mergeCell ref="AJ26:AJ29"/>
    <mergeCell ref="AK26:AK29"/>
    <mergeCell ref="X54:X57"/>
    <mergeCell ref="AS54:AS57"/>
    <mergeCell ref="AE54:AE57"/>
    <mergeCell ref="AF54:AF57"/>
    <mergeCell ref="AG54:AG57"/>
    <mergeCell ref="AH54:AH57"/>
    <mergeCell ref="AI54:AI57"/>
    <mergeCell ref="AJ54:AJ57"/>
    <mergeCell ref="Y54:Y57"/>
    <mergeCell ref="Z54:Z57"/>
    <mergeCell ref="AA54:AA57"/>
    <mergeCell ref="AB54:AB57"/>
    <mergeCell ref="AC54:AC57"/>
    <mergeCell ref="AD54:AD57"/>
    <mergeCell ref="AM46:AM49"/>
    <mergeCell ref="AN46:AN49"/>
    <mergeCell ref="AK54:AK57"/>
    <mergeCell ref="J46:J49"/>
    <mergeCell ref="K46:K49"/>
    <mergeCell ref="L46:L49"/>
    <mergeCell ref="M46:M49"/>
    <mergeCell ref="N46:N49"/>
    <mergeCell ref="R54:R57"/>
    <mergeCell ref="V54:V57"/>
    <mergeCell ref="W54:W57"/>
    <mergeCell ref="S54:S57"/>
    <mergeCell ref="T54:T57"/>
    <mergeCell ref="U54:U57"/>
    <mergeCell ref="R46:R49"/>
    <mergeCell ref="P54:P57"/>
    <mergeCell ref="U46:U49"/>
    <mergeCell ref="V46:V49"/>
    <mergeCell ref="W46:W49"/>
    <mergeCell ref="H58:H61"/>
    <mergeCell ref="I58:I61"/>
    <mergeCell ref="O58:O61"/>
    <mergeCell ref="P58:P61"/>
    <mergeCell ref="Q58:Q61"/>
    <mergeCell ref="R58:R61"/>
    <mergeCell ref="S58:S61"/>
    <mergeCell ref="T58:T61"/>
    <mergeCell ref="J58:J61"/>
    <mergeCell ref="K58:K61"/>
    <mergeCell ref="L58:L61"/>
    <mergeCell ref="M58:M61"/>
    <mergeCell ref="N58:N61"/>
    <mergeCell ref="AA58:AA61"/>
    <mergeCell ref="AB58:AB61"/>
    <mergeCell ref="AC58:AC61"/>
    <mergeCell ref="AD58:AD61"/>
    <mergeCell ref="AE58:AE61"/>
    <mergeCell ref="AF58:AF61"/>
    <mergeCell ref="U58:U61"/>
    <mergeCell ref="V58:V61"/>
    <mergeCell ref="W58:W61"/>
    <mergeCell ref="X58:X61"/>
    <mergeCell ref="Y58:Y61"/>
    <mergeCell ref="Z58:Z61"/>
    <mergeCell ref="AM58:AM61"/>
    <mergeCell ref="AN58:AN61"/>
    <mergeCell ref="AS58:AS61"/>
    <mergeCell ref="AG58:AG61"/>
    <mergeCell ref="AH58:AH61"/>
    <mergeCell ref="AI58:AI61"/>
    <mergeCell ref="AJ58:AJ61"/>
    <mergeCell ref="AK58:AK61"/>
    <mergeCell ref="AL58:AL61"/>
    <mergeCell ref="AL54:AL57"/>
    <mergeCell ref="AM54:AM57"/>
    <mergeCell ref="AN54:AN57"/>
    <mergeCell ref="AG46:AG49"/>
    <mergeCell ref="AH46:AH49"/>
    <mergeCell ref="AI46:AI49"/>
    <mergeCell ref="AJ46:AJ49"/>
    <mergeCell ref="AK46:AK49"/>
    <mergeCell ref="AL46:AL49"/>
    <mergeCell ref="AC46:AC49"/>
    <mergeCell ref="AD46:AD49"/>
    <mergeCell ref="AE46:AE49"/>
    <mergeCell ref="AF46:AF49"/>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Q38:Q41"/>
    <mergeCell ref="O46:O49"/>
    <mergeCell ref="P46:P49"/>
    <mergeCell ref="Q46:Q49"/>
    <mergeCell ref="S46:S49"/>
    <mergeCell ref="O34:O37"/>
    <mergeCell ref="AC30:AC33"/>
    <mergeCell ref="AD30:AD33"/>
    <mergeCell ref="AE30:AE33"/>
    <mergeCell ref="AF30:AF33"/>
    <mergeCell ref="U30:U33"/>
    <mergeCell ref="V30:V33"/>
    <mergeCell ref="W30:W33"/>
    <mergeCell ref="X30:X33"/>
    <mergeCell ref="Y30:Y33"/>
    <mergeCell ref="Z30:Z33"/>
    <mergeCell ref="AM30:AM33"/>
    <mergeCell ref="AN30:AN33"/>
    <mergeCell ref="AS30:AS33"/>
    <mergeCell ref="AG30:AG33"/>
    <mergeCell ref="AH30:AH33"/>
    <mergeCell ref="AI30:AI33"/>
    <mergeCell ref="AJ30:AJ33"/>
    <mergeCell ref="AK30:AK33"/>
    <mergeCell ref="AL30:AL33"/>
    <mergeCell ref="AC34:AC37"/>
    <mergeCell ref="AD34:AD37"/>
    <mergeCell ref="AE34:AE37"/>
    <mergeCell ref="AF34:AF37"/>
    <mergeCell ref="U34:U37"/>
    <mergeCell ref="V34:V37"/>
    <mergeCell ref="W34:W37"/>
    <mergeCell ref="X34:X37"/>
    <mergeCell ref="Y34:Y37"/>
    <mergeCell ref="Z34:Z37"/>
    <mergeCell ref="AM34:AM37"/>
    <mergeCell ref="AN34:AN37"/>
    <mergeCell ref="AS34:AS37"/>
    <mergeCell ref="AG34:AG37"/>
    <mergeCell ref="AH34:AH37"/>
    <mergeCell ref="AI34:AI37"/>
    <mergeCell ref="AJ34:AJ37"/>
    <mergeCell ref="AK34:AK37"/>
    <mergeCell ref="AL34:AL37"/>
    <mergeCell ref="AC38:AC41"/>
    <mergeCell ref="AD38:AD41"/>
    <mergeCell ref="AE38:AE41"/>
    <mergeCell ref="AF38:AF41"/>
    <mergeCell ref="U38:U41"/>
    <mergeCell ref="V38:V41"/>
    <mergeCell ref="W38:W41"/>
    <mergeCell ref="X38:X41"/>
    <mergeCell ref="Y38:Y41"/>
    <mergeCell ref="Z38:Z41"/>
    <mergeCell ref="AM38:AM41"/>
    <mergeCell ref="AN38:AN41"/>
    <mergeCell ref="AS38:AS41"/>
    <mergeCell ref="AG38:AG41"/>
    <mergeCell ref="AH38:AH41"/>
    <mergeCell ref="AI38:AI41"/>
    <mergeCell ref="AJ38:AJ41"/>
    <mergeCell ref="AK38:AK41"/>
    <mergeCell ref="AL38:AL41"/>
    <mergeCell ref="Y46:Y49"/>
    <mergeCell ref="Z46:Z49"/>
    <mergeCell ref="Q54:Q5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S46:AS49"/>
    <mergeCell ref="AM42:AM45"/>
    <mergeCell ref="AN42:AN45"/>
    <mergeCell ref="O42:O45"/>
    <mergeCell ref="P42:P45"/>
    <mergeCell ref="Q42:Q45"/>
    <mergeCell ref="R42:R45"/>
    <mergeCell ref="S42:S45"/>
    <mergeCell ref="T42:T45"/>
    <mergeCell ref="J42:J45"/>
    <mergeCell ref="K42:K45"/>
    <mergeCell ref="L42:L45"/>
    <mergeCell ref="M42:M45"/>
    <mergeCell ref="N42:N45"/>
    <mergeCell ref="H50:H53"/>
    <mergeCell ref="I50:I53"/>
    <mergeCell ref="O50:O53"/>
    <mergeCell ref="P50:P53"/>
    <mergeCell ref="AN50:AN53"/>
    <mergeCell ref="AM50:AM53"/>
    <mergeCell ref="AG50:AG53"/>
    <mergeCell ref="AH50:AH53"/>
    <mergeCell ref="AI50:AI53"/>
    <mergeCell ref="AJ50:AJ53"/>
    <mergeCell ref="AK50:AK53"/>
    <mergeCell ref="AL50:AL53"/>
    <mergeCell ref="AA50:AA53"/>
    <mergeCell ref="AB50:AB53"/>
    <mergeCell ref="AC50:AC53"/>
    <mergeCell ref="AD50:AD53"/>
    <mergeCell ref="AE50:AE53"/>
    <mergeCell ref="AF50:AF53"/>
    <mergeCell ref="U50:U53"/>
    <mergeCell ref="V50:V53"/>
    <mergeCell ref="W50:W53"/>
    <mergeCell ref="X50:X53"/>
    <mergeCell ref="Y50:Y53"/>
    <mergeCell ref="Z50:Z53"/>
    <mergeCell ref="AS50:AS53"/>
    <mergeCell ref="Q50:Q53"/>
    <mergeCell ref="R50:R53"/>
    <mergeCell ref="S50:S53"/>
    <mergeCell ref="T50:T53"/>
    <mergeCell ref="J50:J53"/>
    <mergeCell ref="K50:K53"/>
    <mergeCell ref="L50:L53"/>
    <mergeCell ref="M50:M53"/>
    <mergeCell ref="N50:N53"/>
    <mergeCell ref="A19:AS19"/>
    <mergeCell ref="J24:J25"/>
    <mergeCell ref="K24:K25"/>
    <mergeCell ref="L24:L25"/>
    <mergeCell ref="M24:M25"/>
    <mergeCell ref="AP62:AR62"/>
    <mergeCell ref="A24:A25"/>
    <mergeCell ref="B24:B25"/>
    <mergeCell ref="C24:C25"/>
    <mergeCell ref="E24:E25"/>
    <mergeCell ref="AQ24:AQ25"/>
    <mergeCell ref="H30:H33"/>
    <mergeCell ref="I30:I33"/>
    <mergeCell ref="H34:H37"/>
    <mergeCell ref="I34:I37"/>
    <mergeCell ref="H38:H41"/>
    <mergeCell ref="I38:I41"/>
    <mergeCell ref="H42:H45"/>
    <mergeCell ref="I42:I45"/>
    <mergeCell ref="H46:H49"/>
    <mergeCell ref="I46:I49"/>
    <mergeCell ref="H54:H57"/>
    <mergeCell ref="I54:I57"/>
    <mergeCell ref="G24:G25"/>
    <mergeCell ref="I77:I80"/>
    <mergeCell ref="H77:H80"/>
    <mergeCell ref="J69:AJ69"/>
    <mergeCell ref="J70:K71"/>
    <mergeCell ref="L70:M71"/>
    <mergeCell ref="N70:O71"/>
    <mergeCell ref="P70:Q71"/>
    <mergeCell ref="R70:S71"/>
    <mergeCell ref="W81:W84"/>
    <mergeCell ref="X81:X84"/>
    <mergeCell ref="Y81:Y84"/>
    <mergeCell ref="Z81:Z84"/>
    <mergeCell ref="J81:J84"/>
    <mergeCell ref="J77:J80"/>
    <mergeCell ref="P73:P76"/>
    <mergeCell ref="Q73:Q76"/>
    <mergeCell ref="P77:P80"/>
    <mergeCell ref="Q77:Q80"/>
    <mergeCell ref="R77:R80"/>
    <mergeCell ref="S77:S80"/>
    <mergeCell ref="U77:U80"/>
    <mergeCell ref="V77:V80"/>
    <mergeCell ref="W77:W80"/>
    <mergeCell ref="X77:X80"/>
    <mergeCell ref="K73:K76"/>
    <mergeCell ref="K77:K80"/>
    <mergeCell ref="K81:K84"/>
    <mergeCell ref="L73:L76"/>
    <mergeCell ref="M73:M76"/>
    <mergeCell ref="B1:AQ2"/>
    <mergeCell ref="B3:AQ4"/>
    <mergeCell ref="A1:A4"/>
    <mergeCell ref="A110:D110"/>
    <mergeCell ref="AP71:AP72"/>
    <mergeCell ref="A73:A84"/>
    <mergeCell ref="V81:V84"/>
    <mergeCell ref="I69:I72"/>
    <mergeCell ref="H69:H72"/>
    <mergeCell ref="G69:G72"/>
    <mergeCell ref="AC81:AC84"/>
    <mergeCell ref="AD81:AD84"/>
    <mergeCell ref="AE81:AE84"/>
    <mergeCell ref="AF81:AF84"/>
    <mergeCell ref="AA81:AA84"/>
    <mergeCell ref="AQ71:AQ72"/>
    <mergeCell ref="I24:I25"/>
    <mergeCell ref="H26:H29"/>
    <mergeCell ref="I26:I29"/>
    <mergeCell ref="B111:D111"/>
    <mergeCell ref="A92:AK92"/>
    <mergeCell ref="A93:AK93"/>
    <mergeCell ref="A89:P89"/>
    <mergeCell ref="R89:AI89"/>
    <mergeCell ref="B90:D90"/>
    <mergeCell ref="J90:O90"/>
    <mergeCell ref="P90:V90"/>
    <mergeCell ref="W90:AF90"/>
    <mergeCell ref="I107:L109"/>
    <mergeCell ref="J110:L110"/>
    <mergeCell ref="J111:L111"/>
    <mergeCell ref="A65:AS65"/>
    <mergeCell ref="A69:A72"/>
    <mergeCell ref="AB81:AB84"/>
    <mergeCell ref="T77:T80"/>
    <mergeCell ref="AJ73:AJ76"/>
    <mergeCell ref="E110:H110"/>
    <mergeCell ref="F111:H111"/>
    <mergeCell ref="F50:F53"/>
    <mergeCell ref="G50:G53"/>
    <mergeCell ref="G58:G61"/>
    <mergeCell ref="F58:F61"/>
    <mergeCell ref="H81:H84"/>
    <mergeCell ref="F54:F57"/>
    <mergeCell ref="G54:G57"/>
    <mergeCell ref="F81:F84"/>
    <mergeCell ref="G73:G76"/>
    <mergeCell ref="G77:G80"/>
    <mergeCell ref="G81:G84"/>
    <mergeCell ref="D103:E103"/>
    <mergeCell ref="D104:E104"/>
    <mergeCell ref="B105:D105"/>
    <mergeCell ref="A107:D109"/>
    <mergeCell ref="E107:H109"/>
    <mergeCell ref="H73:H76"/>
    <mergeCell ref="F30:F33"/>
    <mergeCell ref="G30:G33"/>
    <mergeCell ref="F34:F37"/>
    <mergeCell ref="G34:G37"/>
    <mergeCell ref="F38:F41"/>
    <mergeCell ref="G38:G41"/>
    <mergeCell ref="F42:F45"/>
    <mergeCell ref="G42:G45"/>
    <mergeCell ref="F46:F49"/>
    <mergeCell ref="G46:G49"/>
    <mergeCell ref="A50:A57"/>
    <mergeCell ref="B50:B57"/>
    <mergeCell ref="C50:C57"/>
    <mergeCell ref="D50:D57"/>
    <mergeCell ref="E50:E57"/>
    <mergeCell ref="B112:D112"/>
    <mergeCell ref="F112:H112"/>
    <mergeCell ref="J112:L112"/>
    <mergeCell ref="A58:A61"/>
    <mergeCell ref="B58:B61"/>
    <mergeCell ref="C58:C61"/>
    <mergeCell ref="D58:D61"/>
    <mergeCell ref="E58:E61"/>
    <mergeCell ref="D95:E95"/>
    <mergeCell ref="D96:E96"/>
    <mergeCell ref="D97:E97"/>
    <mergeCell ref="D98:E98"/>
    <mergeCell ref="D99:E99"/>
    <mergeCell ref="D100:E100"/>
    <mergeCell ref="D101:E101"/>
    <mergeCell ref="D102:E102"/>
    <mergeCell ref="F69:F72"/>
    <mergeCell ref="F73:F76"/>
    <mergeCell ref="F77:F80"/>
    <mergeCell ref="B118:D118"/>
    <mergeCell ref="F118:H118"/>
    <mergeCell ref="J118:L118"/>
    <mergeCell ref="J54:J57"/>
    <mergeCell ref="K54:K57"/>
    <mergeCell ref="L54:L57"/>
    <mergeCell ref="M54:M57"/>
    <mergeCell ref="N54:N57"/>
    <mergeCell ref="O54:O57"/>
    <mergeCell ref="A113:D113"/>
    <mergeCell ref="E113:H113"/>
    <mergeCell ref="J113:L113"/>
    <mergeCell ref="B114:D114"/>
    <mergeCell ref="F114:H114"/>
    <mergeCell ref="J114:L114"/>
    <mergeCell ref="B115:D115"/>
    <mergeCell ref="F115:H115"/>
    <mergeCell ref="J115:L115"/>
    <mergeCell ref="A116:D116"/>
    <mergeCell ref="E116:H116"/>
    <mergeCell ref="J116:L116"/>
    <mergeCell ref="B117:D117"/>
    <mergeCell ref="F117:H117"/>
    <mergeCell ref="J117:L117"/>
  </mergeCells>
  <phoneticPr fontId="25" type="noConversion"/>
  <conditionalFormatting sqref="P42:Q42">
    <cfRule type="colorScale" priority="40">
      <colorScale>
        <cfvo type="min"/>
        <cfvo type="max"/>
        <color rgb="FFFFDB75"/>
        <color theme="9" tint="0.39997558519241921"/>
      </colorScale>
    </cfRule>
  </conditionalFormatting>
  <conditionalFormatting sqref="R42:AM42">
    <cfRule type="colorScale" priority="39">
      <colorScale>
        <cfvo type="min"/>
        <cfvo type="max"/>
        <color rgb="FFFFDB75"/>
        <color theme="9" tint="0.39997558519241921"/>
      </colorScale>
    </cfRule>
  </conditionalFormatting>
  <conditionalFormatting sqref="P50:S50 AM50">
    <cfRule type="colorScale" priority="22">
      <colorScale>
        <cfvo type="min"/>
        <cfvo type="max"/>
        <color rgb="FFFFDB75"/>
        <color theme="9" tint="0.39997558519241921"/>
      </colorScale>
    </cfRule>
  </conditionalFormatting>
  <conditionalFormatting sqref="L73:M73 L77:M77 L81:M81">
    <cfRule type="colorScale" priority="20">
      <colorScale>
        <cfvo type="min"/>
        <cfvo type="max"/>
        <color rgb="FFFFDB75"/>
        <color theme="9" tint="0.39997558519241921"/>
      </colorScale>
    </cfRule>
  </conditionalFormatting>
  <conditionalFormatting sqref="N73:AI73 AA81 AC81:AG81 AI81 N77:W77 Y77:AC77 AE77:AG77 AI77 N81:Y81">
    <cfRule type="colorScale" priority="21">
      <colorScale>
        <cfvo type="min"/>
        <cfvo type="max"/>
        <color rgb="FFFFDB75"/>
        <color theme="9" tint="0.39997558519241921"/>
      </colorScale>
    </cfRule>
  </conditionalFormatting>
  <conditionalFormatting sqref="Z81">
    <cfRule type="colorScale" priority="19">
      <colorScale>
        <cfvo type="min"/>
        <cfvo type="max"/>
        <color rgb="FFFFDB75"/>
        <color theme="9" tint="0.39997558519241921"/>
      </colorScale>
    </cfRule>
  </conditionalFormatting>
  <conditionalFormatting sqref="AB81">
    <cfRule type="colorScale" priority="18">
      <colorScale>
        <cfvo type="min"/>
        <cfvo type="max"/>
        <color rgb="FFFFDB75"/>
        <color theme="9" tint="0.39997558519241921"/>
      </colorScale>
    </cfRule>
  </conditionalFormatting>
  <conditionalFormatting sqref="AH81">
    <cfRule type="colorScale" priority="17">
      <colorScale>
        <cfvo type="min"/>
        <cfvo type="max"/>
        <color rgb="FFFFDB75"/>
        <color theme="9" tint="0.39997558519241921"/>
      </colorScale>
    </cfRule>
  </conditionalFormatting>
  <conditionalFormatting sqref="P26:Q26">
    <cfRule type="colorScale" priority="14">
      <colorScale>
        <cfvo type="min"/>
        <cfvo type="max"/>
        <color rgb="FFFFDB75"/>
        <color theme="9" tint="0.39997558519241921"/>
      </colorScale>
    </cfRule>
  </conditionalFormatting>
  <conditionalFormatting sqref="R26:AM26">
    <cfRule type="colorScale" priority="13">
      <colorScale>
        <cfvo type="min"/>
        <cfvo type="max"/>
        <color rgb="FFFFDB75"/>
        <color theme="9" tint="0.39997558519241921"/>
      </colorScale>
    </cfRule>
  </conditionalFormatting>
  <conditionalFormatting sqref="P30:Q30">
    <cfRule type="colorScale" priority="12">
      <colorScale>
        <cfvo type="min"/>
        <cfvo type="max"/>
        <color rgb="FFFFDB75"/>
        <color theme="9" tint="0.39997558519241921"/>
      </colorScale>
    </cfRule>
  </conditionalFormatting>
  <conditionalFormatting sqref="R30:AM30">
    <cfRule type="colorScale" priority="11">
      <colorScale>
        <cfvo type="min"/>
        <cfvo type="max"/>
        <color rgb="FFFFDB75"/>
        <color theme="9" tint="0.39997558519241921"/>
      </colorScale>
    </cfRule>
  </conditionalFormatting>
  <conditionalFormatting sqref="P34:Q34 P38:Q38">
    <cfRule type="colorScale" priority="10">
      <colorScale>
        <cfvo type="min"/>
        <cfvo type="max"/>
        <color rgb="FFFFDB75"/>
        <color theme="9" tint="0.39997558519241921"/>
      </colorScale>
    </cfRule>
  </conditionalFormatting>
  <conditionalFormatting sqref="R34:AM34 R38:AM38">
    <cfRule type="colorScale" priority="9">
      <colorScale>
        <cfvo type="min"/>
        <cfvo type="max"/>
        <color rgb="FFFFDB75"/>
        <color theme="9" tint="0.39997558519241921"/>
      </colorScale>
    </cfRule>
  </conditionalFormatting>
  <conditionalFormatting sqref="P46:Q46">
    <cfRule type="colorScale" priority="8">
      <colorScale>
        <cfvo type="min"/>
        <cfvo type="max"/>
        <color rgb="FFFFDB75"/>
        <color theme="9" tint="0.39997558519241921"/>
      </colorScale>
    </cfRule>
  </conditionalFormatting>
  <conditionalFormatting sqref="R46:AM46">
    <cfRule type="colorScale" priority="7">
      <colorScale>
        <cfvo type="min"/>
        <cfvo type="max"/>
        <color rgb="FFFFDB75"/>
        <color theme="9" tint="0.39997558519241921"/>
      </colorScale>
    </cfRule>
  </conditionalFormatting>
  <conditionalFormatting sqref="P54:Q54">
    <cfRule type="colorScale" priority="5">
      <colorScale>
        <cfvo type="min"/>
        <cfvo type="max"/>
        <color rgb="FFFFDB75"/>
        <color theme="9" tint="0.39997558519241921"/>
      </colorScale>
    </cfRule>
  </conditionalFormatting>
  <conditionalFormatting sqref="R54:AM54">
    <cfRule type="colorScale" priority="6">
      <colorScale>
        <cfvo type="min"/>
        <cfvo type="max"/>
        <color rgb="FFFFDB75"/>
        <color theme="9" tint="0.39997558519241921"/>
      </colorScale>
    </cfRule>
  </conditionalFormatting>
  <conditionalFormatting sqref="T50:AL50">
    <cfRule type="colorScale" priority="4">
      <colorScale>
        <cfvo type="min"/>
        <cfvo type="max"/>
        <color rgb="FFFFDB75"/>
        <color theme="9" tint="0.39997558519241921"/>
      </colorScale>
    </cfRule>
  </conditionalFormatting>
  <conditionalFormatting sqref="X77">
    <cfRule type="colorScale" priority="3">
      <colorScale>
        <cfvo type="min"/>
        <cfvo type="max"/>
        <color rgb="FFFFDB75"/>
        <color theme="9" tint="0.39997558519241921"/>
      </colorScale>
    </cfRule>
  </conditionalFormatting>
  <conditionalFormatting sqref="AD77">
    <cfRule type="colorScale" priority="2">
      <colorScale>
        <cfvo type="min"/>
        <cfvo type="max"/>
        <color rgb="FFFFDB75"/>
        <color theme="9" tint="0.39997558519241921"/>
      </colorScale>
    </cfRule>
  </conditionalFormatting>
  <conditionalFormatting sqref="AH7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Hoja1!$C$4:$C$20</xm:f>
          </x14:formula1>
          <xm:sqref>G81 G77</xm:sqref>
        </x14:dataValidation>
        <x14:dataValidation type="list" allowBlank="1" showInputMessage="1" showErrorMessage="1" xr:uid="{00000000-0002-0000-0000-000001000000}">
          <x14:formula1>
            <xm:f>Hoja1!$C$22:$C$24</xm:f>
          </x14:formula1>
          <xm:sqref>C11</xm:sqref>
        </x14:dataValidation>
        <x14:dataValidation type="list" allowBlank="1" showInputMessage="1" showErrorMessage="1" xr:uid="{00000000-0002-0000-0000-000002000000}">
          <x14:formula1>
            <xm:f>Hoja1!$G$3:$G$20</xm:f>
          </x14:formula1>
          <xm:sqref>C13</xm:sqref>
        </x14:dataValidation>
        <x14:dataValidation type="list" allowBlank="1" showInputMessage="1" showErrorMessage="1" xr:uid="{00000000-0002-0000-0000-000003000000}">
          <x14:formula1>
            <xm:f>Hoja1!$K$3:$K$20</xm:f>
          </x14:formula1>
          <xm:sqref>C15</xm:sqref>
        </x14:dataValidation>
        <x14:dataValidation type="list" allowBlank="1" showInputMessage="1" showErrorMessage="1" xr:uid="{00000000-0002-0000-0000-000004000000}">
          <x14:formula1>
            <xm:f>Hoja1!$D$4:$D$172</xm:f>
          </x14:formula1>
          <xm:sqref>H73:H84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C72F6-8165-49A5-910D-E1C20EEA1BE1}">
  <sheetPr>
    <pageSetUpPr fitToPage="1"/>
  </sheetPr>
  <dimension ref="A1:AC63"/>
  <sheetViews>
    <sheetView showGridLines="0" view="pageBreakPreview" zoomScaleNormal="100" zoomScaleSheetLayoutView="100" workbookViewId="0">
      <selection activeCell="S66" sqref="S66"/>
    </sheetView>
  </sheetViews>
  <sheetFormatPr baseColWidth="10" defaultColWidth="5.140625" defaultRowHeight="13.5" customHeight="1"/>
  <cols>
    <col min="1" max="1" width="5.140625" style="111"/>
    <col min="2" max="2" width="14.28515625" style="111" customWidth="1"/>
    <col min="3" max="3" width="11.7109375" style="111" customWidth="1"/>
    <col min="4" max="4" width="12.7109375" style="76" customWidth="1"/>
    <col min="5" max="5" width="10.7109375" style="76" customWidth="1"/>
    <col min="6" max="12" width="7.42578125" style="111" customWidth="1"/>
    <col min="13" max="13" width="11.85546875" style="111" customWidth="1"/>
    <col min="14" max="23" width="7.42578125" style="111" customWidth="1"/>
    <col min="24" max="24" width="10.5703125" style="111" customWidth="1"/>
    <col min="25" max="25" width="41.140625" style="111" customWidth="1"/>
    <col min="26" max="26" width="11.7109375" style="111" customWidth="1"/>
    <col min="27" max="27" width="29.7109375" style="111" customWidth="1"/>
    <col min="28" max="28" width="16.28515625" style="75" customWidth="1"/>
    <col min="29" max="29" width="5.140625" style="75"/>
    <col min="30" max="16384" width="5.140625" style="111"/>
  </cols>
  <sheetData>
    <row r="1" spans="2:27" ht="15.6" customHeight="1">
      <c r="B1" s="374"/>
      <c r="C1" s="374"/>
      <c r="D1" s="374" t="s">
        <v>0</v>
      </c>
      <c r="E1" s="374"/>
      <c r="F1" s="374"/>
      <c r="G1" s="374"/>
      <c r="H1" s="374"/>
      <c r="I1" s="374"/>
      <c r="J1" s="374"/>
      <c r="K1" s="374"/>
      <c r="L1" s="374"/>
      <c r="M1" s="374"/>
      <c r="N1" s="374"/>
      <c r="O1" s="374"/>
      <c r="P1" s="374"/>
      <c r="Q1" s="374"/>
      <c r="R1" s="374"/>
      <c r="S1" s="388" t="s">
        <v>1</v>
      </c>
      <c r="T1" s="388"/>
      <c r="U1" s="388"/>
      <c r="V1" s="388" t="s">
        <v>618</v>
      </c>
      <c r="W1" s="388"/>
      <c r="X1" s="388"/>
    </row>
    <row r="2" spans="2:27" ht="12.75">
      <c r="B2" s="374"/>
      <c r="C2" s="374"/>
      <c r="D2" s="374"/>
      <c r="E2" s="374"/>
      <c r="F2" s="374"/>
      <c r="G2" s="374"/>
      <c r="H2" s="374"/>
      <c r="I2" s="374"/>
      <c r="J2" s="374"/>
      <c r="K2" s="374"/>
      <c r="L2" s="374"/>
      <c r="M2" s="374"/>
      <c r="N2" s="374"/>
      <c r="O2" s="374"/>
      <c r="P2" s="374"/>
      <c r="Q2" s="374"/>
      <c r="R2" s="374"/>
      <c r="S2" s="388" t="s">
        <v>3</v>
      </c>
      <c r="T2" s="388"/>
      <c r="U2" s="388"/>
      <c r="V2" s="392" t="s">
        <v>617</v>
      </c>
      <c r="W2" s="392"/>
      <c r="X2" s="392"/>
    </row>
    <row r="3" spans="2:27" ht="12.75">
      <c r="B3" s="374"/>
      <c r="C3" s="374"/>
      <c r="D3" s="374" t="s">
        <v>616</v>
      </c>
      <c r="E3" s="374"/>
      <c r="F3" s="374"/>
      <c r="G3" s="374"/>
      <c r="H3" s="374"/>
      <c r="I3" s="374"/>
      <c r="J3" s="374"/>
      <c r="K3" s="374"/>
      <c r="L3" s="374"/>
      <c r="M3" s="374"/>
      <c r="N3" s="374"/>
      <c r="O3" s="374"/>
      <c r="P3" s="374"/>
      <c r="Q3" s="374"/>
      <c r="R3" s="374"/>
      <c r="S3" s="388" t="s">
        <v>5</v>
      </c>
      <c r="T3" s="388"/>
      <c r="U3" s="388"/>
      <c r="V3" s="388" t="s">
        <v>72</v>
      </c>
      <c r="W3" s="388"/>
      <c r="X3" s="388"/>
    </row>
    <row r="4" spans="2:27" ht="15.6" customHeight="1">
      <c r="B4" s="374"/>
      <c r="C4" s="374"/>
      <c r="D4" s="374"/>
      <c r="E4" s="374"/>
      <c r="F4" s="374"/>
      <c r="G4" s="374"/>
      <c r="H4" s="374"/>
      <c r="I4" s="374"/>
      <c r="J4" s="374"/>
      <c r="K4" s="374"/>
      <c r="L4" s="374"/>
      <c r="M4" s="374"/>
      <c r="N4" s="374"/>
      <c r="O4" s="374"/>
      <c r="P4" s="374"/>
      <c r="Q4" s="374"/>
      <c r="R4" s="374"/>
      <c r="S4" s="388" t="s">
        <v>615</v>
      </c>
      <c r="T4" s="388"/>
      <c r="U4" s="388"/>
      <c r="V4" s="387">
        <v>44725</v>
      </c>
      <c r="W4" s="374"/>
      <c r="X4" s="374"/>
    </row>
    <row r="5" spans="2:27" ht="9" customHeight="1">
      <c r="B5" s="352"/>
      <c r="C5" s="353"/>
      <c r="D5" s="353"/>
      <c r="E5" s="353"/>
      <c r="F5" s="353"/>
      <c r="G5" s="353"/>
      <c r="H5" s="353"/>
      <c r="I5" s="353"/>
      <c r="J5" s="353"/>
      <c r="K5" s="353"/>
      <c r="L5" s="353"/>
      <c r="M5" s="353"/>
      <c r="N5" s="353"/>
      <c r="O5" s="353"/>
      <c r="P5" s="353"/>
      <c r="Q5" s="353"/>
      <c r="R5" s="353"/>
      <c r="S5" s="353"/>
      <c r="T5" s="353"/>
      <c r="U5" s="353"/>
      <c r="V5" s="353"/>
      <c r="W5" s="353"/>
      <c r="X5" s="354"/>
    </row>
    <row r="6" spans="2:27" ht="18.600000000000001" customHeight="1">
      <c r="B6" s="359" t="s">
        <v>614</v>
      </c>
      <c r="C6" s="360"/>
      <c r="D6" s="360"/>
      <c r="E6" s="360"/>
      <c r="F6" s="360"/>
      <c r="G6" s="360"/>
      <c r="H6" s="360"/>
      <c r="I6" s="360"/>
      <c r="J6" s="360"/>
      <c r="K6" s="360"/>
      <c r="L6" s="360"/>
      <c r="M6" s="360"/>
      <c r="N6" s="360"/>
      <c r="O6" s="360"/>
      <c r="P6" s="360"/>
      <c r="Q6" s="360"/>
      <c r="R6" s="360"/>
      <c r="S6" s="360"/>
      <c r="T6" s="360"/>
      <c r="U6" s="360"/>
      <c r="V6" s="360"/>
      <c r="W6" s="360"/>
      <c r="X6" s="361"/>
    </row>
    <row r="7" spans="2:27" ht="16.899999999999999" customHeight="1">
      <c r="B7" s="352" t="s">
        <v>613</v>
      </c>
      <c r="C7" s="353"/>
      <c r="D7" s="353"/>
      <c r="E7" s="353"/>
      <c r="F7" s="353"/>
      <c r="G7" s="353"/>
      <c r="H7" s="354"/>
      <c r="I7" s="352" t="s">
        <v>612</v>
      </c>
      <c r="J7" s="353"/>
      <c r="K7" s="353"/>
      <c r="L7" s="353"/>
      <c r="M7" s="353"/>
      <c r="N7" s="353"/>
      <c r="O7" s="353"/>
      <c r="P7" s="353"/>
      <c r="Q7" s="353"/>
      <c r="R7" s="353"/>
      <c r="S7" s="353"/>
      <c r="T7" s="354"/>
      <c r="U7" s="352" t="s">
        <v>611</v>
      </c>
      <c r="V7" s="353"/>
      <c r="W7" s="353"/>
      <c r="X7" s="354"/>
    </row>
    <row r="8" spans="2:27" ht="26.65" customHeight="1">
      <c r="B8" s="346" t="s">
        <v>610</v>
      </c>
      <c r="C8" s="347"/>
      <c r="D8" s="347"/>
      <c r="E8" s="347"/>
      <c r="F8" s="347"/>
      <c r="G8" s="347"/>
      <c r="H8" s="348"/>
      <c r="I8" s="346" t="s">
        <v>294</v>
      </c>
      <c r="J8" s="347"/>
      <c r="K8" s="347"/>
      <c r="L8" s="347"/>
      <c r="M8" s="347"/>
      <c r="N8" s="347"/>
      <c r="O8" s="347"/>
      <c r="P8" s="347"/>
      <c r="Q8" s="347"/>
      <c r="R8" s="347"/>
      <c r="S8" s="347"/>
      <c r="T8" s="348"/>
      <c r="U8" s="346" t="s">
        <v>609</v>
      </c>
      <c r="V8" s="347"/>
      <c r="W8" s="347"/>
      <c r="X8" s="348"/>
    </row>
    <row r="9" spans="2:27" ht="19.149999999999999" customHeight="1">
      <c r="B9" s="359" t="s">
        <v>608</v>
      </c>
      <c r="C9" s="360"/>
      <c r="D9" s="360"/>
      <c r="E9" s="360"/>
      <c r="F9" s="360"/>
      <c r="G9" s="360"/>
      <c r="H9" s="360"/>
      <c r="I9" s="360"/>
      <c r="J9" s="360"/>
      <c r="K9" s="360"/>
      <c r="L9" s="360"/>
      <c r="M9" s="360"/>
      <c r="N9" s="360"/>
      <c r="O9" s="360"/>
      <c r="P9" s="360"/>
      <c r="Q9" s="360"/>
      <c r="R9" s="360"/>
      <c r="S9" s="360"/>
      <c r="T9" s="360"/>
      <c r="U9" s="360"/>
      <c r="V9" s="360"/>
      <c r="W9" s="360"/>
      <c r="X9" s="361"/>
    </row>
    <row r="10" spans="2:27" ht="15" customHeight="1">
      <c r="B10" s="374" t="s">
        <v>607</v>
      </c>
      <c r="C10" s="374"/>
      <c r="D10" s="374"/>
      <c r="E10" s="374"/>
      <c r="F10" s="374"/>
      <c r="G10" s="352" t="s">
        <v>606</v>
      </c>
      <c r="H10" s="353"/>
      <c r="I10" s="353"/>
      <c r="J10" s="353"/>
      <c r="K10" s="353"/>
      <c r="L10" s="353"/>
      <c r="M10" s="353"/>
      <c r="N10" s="353"/>
      <c r="O10" s="354"/>
      <c r="P10" s="352" t="s">
        <v>605</v>
      </c>
      <c r="Q10" s="353"/>
      <c r="R10" s="353"/>
      <c r="S10" s="353"/>
      <c r="T10" s="353"/>
      <c r="U10" s="354"/>
      <c r="V10" s="352" t="s">
        <v>3</v>
      </c>
      <c r="W10" s="353"/>
      <c r="X10" s="354"/>
    </row>
    <row r="11" spans="2:27" ht="34.9" customHeight="1">
      <c r="B11" s="378" t="s">
        <v>604</v>
      </c>
      <c r="C11" s="378"/>
      <c r="D11" s="378"/>
      <c r="E11" s="378"/>
      <c r="F11" s="378"/>
      <c r="G11" s="375" t="s">
        <v>603</v>
      </c>
      <c r="H11" s="376"/>
      <c r="I11" s="376"/>
      <c r="J11" s="376"/>
      <c r="K11" s="376"/>
      <c r="L11" s="376"/>
      <c r="M11" s="376"/>
      <c r="N11" s="376"/>
      <c r="O11" s="377"/>
      <c r="P11" s="346" t="s">
        <v>700</v>
      </c>
      <c r="Q11" s="347"/>
      <c r="R11" s="347"/>
      <c r="S11" s="347"/>
      <c r="T11" s="347"/>
      <c r="U11" s="348"/>
      <c r="V11" s="380" t="s">
        <v>701</v>
      </c>
      <c r="W11" s="381"/>
      <c r="X11" s="382"/>
    </row>
    <row r="12" spans="2:27" ht="49.9" customHeight="1">
      <c r="B12" s="374" t="s">
        <v>602</v>
      </c>
      <c r="C12" s="374"/>
      <c r="D12" s="374"/>
      <c r="E12" s="374"/>
      <c r="F12" s="374" t="s">
        <v>601</v>
      </c>
      <c r="G12" s="374"/>
      <c r="H12" s="374"/>
      <c r="I12" s="374"/>
      <c r="J12" s="374"/>
      <c r="K12" s="374"/>
      <c r="L12" s="374"/>
      <c r="M12" s="374"/>
      <c r="N12" s="379" t="s">
        <v>600</v>
      </c>
      <c r="O12" s="379"/>
      <c r="P12" s="379"/>
      <c r="Q12" s="379"/>
      <c r="R12" s="379"/>
      <c r="S12" s="374" t="s">
        <v>599</v>
      </c>
      <c r="T12" s="374"/>
      <c r="U12" s="374"/>
      <c r="V12" s="374"/>
      <c r="W12" s="374"/>
      <c r="X12" s="374"/>
    </row>
    <row r="13" spans="2:27" ht="81.599999999999994" customHeight="1">
      <c r="B13" s="378" t="s">
        <v>598</v>
      </c>
      <c r="C13" s="378"/>
      <c r="D13" s="378"/>
      <c r="E13" s="378"/>
      <c r="F13" s="378" t="s">
        <v>511</v>
      </c>
      <c r="G13" s="378"/>
      <c r="H13" s="378"/>
      <c r="I13" s="378"/>
      <c r="J13" s="378"/>
      <c r="K13" s="378"/>
      <c r="L13" s="378"/>
      <c r="M13" s="378"/>
      <c r="N13" s="378" t="s">
        <v>583</v>
      </c>
      <c r="O13" s="378"/>
      <c r="P13" s="378"/>
      <c r="Q13" s="378"/>
      <c r="R13" s="378"/>
      <c r="S13" s="378" t="s">
        <v>583</v>
      </c>
      <c r="T13" s="378"/>
      <c r="U13" s="378"/>
      <c r="V13" s="378"/>
      <c r="W13" s="378"/>
      <c r="X13" s="378"/>
    </row>
    <row r="14" spans="2:27" ht="16.149999999999999" customHeight="1">
      <c r="B14" s="362" t="s">
        <v>597</v>
      </c>
      <c r="C14" s="363"/>
      <c r="D14" s="363"/>
      <c r="E14" s="363"/>
      <c r="F14" s="364"/>
      <c r="G14" s="368" t="s">
        <v>596</v>
      </c>
      <c r="H14" s="369"/>
      <c r="I14" s="369"/>
      <c r="J14" s="370"/>
      <c r="K14" s="362" t="s">
        <v>595</v>
      </c>
      <c r="L14" s="363"/>
      <c r="M14" s="363"/>
      <c r="N14" s="364"/>
      <c r="O14" s="352" t="s">
        <v>594</v>
      </c>
      <c r="P14" s="353"/>
      <c r="Q14" s="353"/>
      <c r="R14" s="353"/>
      <c r="S14" s="353"/>
      <c r="T14" s="353"/>
      <c r="U14" s="353"/>
      <c r="V14" s="353"/>
      <c r="W14" s="353"/>
      <c r="X14" s="354"/>
      <c r="Y14" s="94"/>
      <c r="Z14" s="94"/>
      <c r="AA14" s="94"/>
    </row>
    <row r="15" spans="2:27" ht="64.900000000000006" customHeight="1">
      <c r="B15" s="365"/>
      <c r="C15" s="366"/>
      <c r="D15" s="366"/>
      <c r="E15" s="366"/>
      <c r="F15" s="367"/>
      <c r="G15" s="371"/>
      <c r="H15" s="372"/>
      <c r="I15" s="372"/>
      <c r="J15" s="373"/>
      <c r="K15" s="365"/>
      <c r="L15" s="366"/>
      <c r="M15" s="366"/>
      <c r="N15" s="367"/>
      <c r="O15" s="352" t="s">
        <v>593</v>
      </c>
      <c r="P15" s="353"/>
      <c r="Q15" s="353"/>
      <c r="R15" s="354"/>
      <c r="S15" s="355" t="s">
        <v>592</v>
      </c>
      <c r="T15" s="356"/>
      <c r="U15" s="357"/>
      <c r="V15" s="355" t="s">
        <v>591</v>
      </c>
      <c r="W15" s="356"/>
      <c r="X15" s="357"/>
      <c r="Y15" s="94"/>
      <c r="Z15" s="94"/>
      <c r="AA15" s="94"/>
    </row>
    <row r="16" spans="2:27" ht="25.9" customHeight="1">
      <c r="B16" s="378" t="s">
        <v>590</v>
      </c>
      <c r="C16" s="378"/>
      <c r="D16" s="378"/>
      <c r="E16" s="378"/>
      <c r="F16" s="378"/>
      <c r="G16" s="393" t="s">
        <v>589</v>
      </c>
      <c r="H16" s="393"/>
      <c r="I16" s="393"/>
      <c r="J16" s="393"/>
      <c r="K16" s="393">
        <v>1</v>
      </c>
      <c r="L16" s="393"/>
      <c r="M16" s="393"/>
      <c r="N16" s="393"/>
      <c r="O16" s="103" t="s">
        <v>588</v>
      </c>
      <c r="P16" s="103" t="s">
        <v>584</v>
      </c>
      <c r="Q16" s="103" t="s">
        <v>587</v>
      </c>
      <c r="R16" s="103" t="s">
        <v>586</v>
      </c>
      <c r="S16" s="378" t="s">
        <v>585</v>
      </c>
      <c r="T16" s="378"/>
      <c r="U16" s="378"/>
      <c r="V16" s="396" t="s">
        <v>584</v>
      </c>
      <c r="W16" s="396"/>
      <c r="X16" s="396"/>
    </row>
    <row r="17" spans="2:27" ht="88.9" customHeight="1">
      <c r="B17" s="378"/>
      <c r="C17" s="378"/>
      <c r="D17" s="378"/>
      <c r="E17" s="378"/>
      <c r="F17" s="378"/>
      <c r="G17" s="393"/>
      <c r="H17" s="393"/>
      <c r="I17" s="393"/>
      <c r="J17" s="393"/>
      <c r="K17" s="393"/>
      <c r="L17" s="393"/>
      <c r="M17" s="393"/>
      <c r="N17" s="393"/>
      <c r="O17" s="113" t="s">
        <v>583</v>
      </c>
      <c r="P17" s="113">
        <v>1</v>
      </c>
      <c r="Q17" s="113">
        <v>1</v>
      </c>
      <c r="R17" s="113">
        <v>1</v>
      </c>
      <c r="S17" s="378"/>
      <c r="T17" s="378"/>
      <c r="U17" s="378"/>
      <c r="V17" s="396"/>
      <c r="W17" s="396"/>
      <c r="X17" s="396"/>
    </row>
    <row r="18" spans="2:27" ht="18" customHeight="1">
      <c r="B18" s="359" t="s">
        <v>582</v>
      </c>
      <c r="C18" s="360"/>
      <c r="D18" s="360"/>
      <c r="E18" s="360"/>
      <c r="F18" s="360"/>
      <c r="G18" s="360"/>
      <c r="H18" s="360"/>
      <c r="I18" s="360"/>
      <c r="J18" s="360"/>
      <c r="K18" s="360"/>
      <c r="L18" s="360"/>
      <c r="M18" s="360"/>
      <c r="N18" s="360"/>
      <c r="O18" s="360"/>
      <c r="P18" s="360"/>
      <c r="Q18" s="360"/>
      <c r="R18" s="360"/>
      <c r="S18" s="360"/>
      <c r="T18" s="360"/>
      <c r="U18" s="360"/>
      <c r="V18" s="360"/>
      <c r="W18" s="360"/>
      <c r="X18" s="361"/>
      <c r="Z18" s="111" t="s">
        <v>480</v>
      </c>
    </row>
    <row r="19" spans="2:27" ht="34.9" customHeight="1">
      <c r="B19" s="397" t="s">
        <v>581</v>
      </c>
      <c r="C19" s="368" t="s">
        <v>580</v>
      </c>
      <c r="D19" s="370"/>
      <c r="E19" s="368" t="s">
        <v>579</v>
      </c>
      <c r="F19" s="370"/>
      <c r="G19" s="389" t="s">
        <v>578</v>
      </c>
      <c r="H19" s="390"/>
      <c r="I19" s="390"/>
      <c r="J19" s="390"/>
      <c r="K19" s="390"/>
      <c r="L19" s="390"/>
      <c r="M19" s="390"/>
      <c r="N19" s="390"/>
      <c r="O19" s="390"/>
      <c r="P19" s="390"/>
      <c r="Q19" s="390"/>
      <c r="R19" s="391"/>
      <c r="S19" s="368" t="s">
        <v>577</v>
      </c>
      <c r="T19" s="369"/>
      <c r="U19" s="369"/>
      <c r="V19" s="369"/>
      <c r="W19" s="369"/>
      <c r="X19" s="370"/>
    </row>
    <row r="20" spans="2:27" ht="28.5" customHeight="1">
      <c r="B20" s="398"/>
      <c r="C20" s="371"/>
      <c r="D20" s="373"/>
      <c r="E20" s="371"/>
      <c r="F20" s="373"/>
      <c r="G20" s="352" t="s">
        <v>576</v>
      </c>
      <c r="H20" s="353"/>
      <c r="I20" s="354"/>
      <c r="J20" s="352" t="s">
        <v>575</v>
      </c>
      <c r="K20" s="353"/>
      <c r="L20" s="354"/>
      <c r="M20" s="355" t="s">
        <v>574</v>
      </c>
      <c r="N20" s="356"/>
      <c r="O20" s="357"/>
      <c r="P20" s="355" t="s">
        <v>573</v>
      </c>
      <c r="Q20" s="356"/>
      <c r="R20" s="357"/>
      <c r="S20" s="371"/>
      <c r="T20" s="372"/>
      <c r="U20" s="372"/>
      <c r="V20" s="372"/>
      <c r="W20" s="372"/>
      <c r="X20" s="373"/>
    </row>
    <row r="21" spans="2:27" ht="43.9" customHeight="1">
      <c r="B21" s="109" t="s">
        <v>572</v>
      </c>
      <c r="C21" s="375" t="s">
        <v>571</v>
      </c>
      <c r="D21" s="377"/>
      <c r="E21" s="385">
        <v>1</v>
      </c>
      <c r="F21" s="386"/>
      <c r="G21" s="385">
        <v>1</v>
      </c>
      <c r="H21" s="376"/>
      <c r="I21" s="377"/>
      <c r="J21" s="385" t="s">
        <v>570</v>
      </c>
      <c r="K21" s="376"/>
      <c r="L21" s="377"/>
      <c r="M21" s="385" t="s">
        <v>569</v>
      </c>
      <c r="N21" s="376"/>
      <c r="O21" s="377"/>
      <c r="P21" s="375" t="s">
        <v>568</v>
      </c>
      <c r="Q21" s="376"/>
      <c r="R21" s="377"/>
      <c r="S21" s="375" t="s">
        <v>567</v>
      </c>
      <c r="T21" s="376"/>
      <c r="U21" s="376"/>
      <c r="V21" s="376"/>
      <c r="W21" s="376"/>
      <c r="X21" s="377"/>
    </row>
    <row r="22" spans="2:27" ht="25.15" customHeight="1">
      <c r="B22" s="374" t="s">
        <v>566</v>
      </c>
      <c r="C22" s="374"/>
      <c r="D22" s="374"/>
      <c r="E22" s="374"/>
      <c r="F22" s="374"/>
      <c r="G22" s="374"/>
      <c r="H22" s="374"/>
      <c r="I22" s="374"/>
      <c r="J22" s="374"/>
      <c r="K22" s="374"/>
      <c r="L22" s="374"/>
      <c r="M22" s="374"/>
      <c r="N22" s="374" t="s">
        <v>565</v>
      </c>
      <c r="O22" s="374"/>
      <c r="P22" s="374"/>
      <c r="Q22" s="374"/>
      <c r="R22" s="374"/>
      <c r="S22" s="374"/>
      <c r="T22" s="374"/>
      <c r="U22" s="374"/>
      <c r="V22" s="374"/>
      <c r="W22" s="374"/>
      <c r="X22" s="374"/>
    </row>
    <row r="23" spans="2:27" ht="45.4" customHeight="1">
      <c r="B23" s="378" t="s">
        <v>564</v>
      </c>
      <c r="C23" s="378"/>
      <c r="D23" s="378"/>
      <c r="E23" s="378"/>
      <c r="F23" s="378"/>
      <c r="G23" s="378"/>
      <c r="H23" s="378"/>
      <c r="I23" s="378"/>
      <c r="J23" s="378"/>
      <c r="K23" s="378"/>
      <c r="L23" s="378"/>
      <c r="M23" s="378"/>
      <c r="N23" s="378" t="s">
        <v>563</v>
      </c>
      <c r="O23" s="378"/>
      <c r="P23" s="378"/>
      <c r="Q23" s="378"/>
      <c r="R23" s="378"/>
      <c r="S23" s="378"/>
      <c r="T23" s="378"/>
      <c r="U23" s="378"/>
      <c r="V23" s="378"/>
      <c r="W23" s="378"/>
      <c r="X23" s="378"/>
      <c r="AA23" s="92"/>
    </row>
    <row r="24" spans="2:27" ht="19.149999999999999" customHeight="1">
      <c r="B24" s="359" t="s">
        <v>562</v>
      </c>
      <c r="C24" s="360"/>
      <c r="D24" s="360"/>
      <c r="E24" s="360"/>
      <c r="F24" s="360"/>
      <c r="G24" s="360"/>
      <c r="H24" s="360"/>
      <c r="I24" s="360"/>
      <c r="J24" s="360"/>
      <c r="K24" s="360"/>
      <c r="L24" s="360"/>
      <c r="M24" s="360"/>
      <c r="N24" s="360"/>
      <c r="O24" s="360"/>
      <c r="P24" s="360"/>
      <c r="Q24" s="360"/>
      <c r="R24" s="360"/>
      <c r="S24" s="360"/>
      <c r="T24" s="360"/>
      <c r="U24" s="360"/>
      <c r="V24" s="360"/>
      <c r="W24" s="360"/>
      <c r="X24" s="361"/>
    </row>
    <row r="25" spans="2:27" ht="19.149999999999999" customHeight="1">
      <c r="B25" s="394" t="s">
        <v>561</v>
      </c>
      <c r="C25" s="395"/>
      <c r="D25" s="119" t="s">
        <v>560</v>
      </c>
      <c r="E25" s="355" t="s">
        <v>559</v>
      </c>
      <c r="F25" s="357"/>
      <c r="G25" s="352" t="s">
        <v>558</v>
      </c>
      <c r="H25" s="354"/>
      <c r="I25" s="352" t="s">
        <v>557</v>
      </c>
      <c r="J25" s="354"/>
      <c r="K25" s="352" t="s">
        <v>556</v>
      </c>
      <c r="L25" s="354"/>
      <c r="M25" s="114" t="s">
        <v>555</v>
      </c>
      <c r="N25" s="355" t="s">
        <v>554</v>
      </c>
      <c r="O25" s="357"/>
      <c r="P25" s="352" t="s">
        <v>553</v>
      </c>
      <c r="Q25" s="354"/>
      <c r="R25" s="352" t="s">
        <v>552</v>
      </c>
      <c r="S25" s="354"/>
      <c r="T25" s="355" t="s">
        <v>551</v>
      </c>
      <c r="U25" s="357"/>
      <c r="V25" s="355" t="s">
        <v>550</v>
      </c>
      <c r="W25" s="357"/>
      <c r="X25" s="119" t="s">
        <v>549</v>
      </c>
    </row>
    <row r="26" spans="2:27" ht="19.149999999999999" customHeight="1">
      <c r="B26" s="358" t="s">
        <v>548</v>
      </c>
      <c r="C26" s="358"/>
      <c r="D26" s="423">
        <v>2</v>
      </c>
      <c r="E26" s="424">
        <v>2</v>
      </c>
      <c r="F26" s="425"/>
      <c r="G26" s="346">
        <v>2</v>
      </c>
      <c r="H26" s="348"/>
      <c r="I26" s="346">
        <v>2</v>
      </c>
      <c r="J26" s="348"/>
      <c r="K26" s="346">
        <v>2</v>
      </c>
      <c r="L26" s="348"/>
      <c r="M26" s="88">
        <v>2</v>
      </c>
      <c r="N26" s="346">
        <v>0</v>
      </c>
      <c r="O26" s="348"/>
      <c r="P26" s="346">
        <v>0</v>
      </c>
      <c r="Q26" s="348"/>
      <c r="R26" s="346">
        <v>0</v>
      </c>
      <c r="S26" s="348"/>
      <c r="T26" s="346">
        <v>0</v>
      </c>
      <c r="U26" s="348"/>
      <c r="V26" s="346">
        <v>0</v>
      </c>
      <c r="W26" s="348"/>
      <c r="X26" s="88">
        <v>0</v>
      </c>
      <c r="Z26" s="93"/>
      <c r="AA26" s="93"/>
    </row>
    <row r="27" spans="2:27" ht="19.149999999999999" customHeight="1">
      <c r="B27" s="358" t="s">
        <v>547</v>
      </c>
      <c r="C27" s="358"/>
      <c r="D27" s="423">
        <v>2</v>
      </c>
      <c r="E27" s="424">
        <v>2</v>
      </c>
      <c r="F27" s="425"/>
      <c r="G27" s="346">
        <v>2</v>
      </c>
      <c r="H27" s="348"/>
      <c r="I27" s="346">
        <v>2</v>
      </c>
      <c r="J27" s="348"/>
      <c r="K27" s="346">
        <v>2</v>
      </c>
      <c r="L27" s="348"/>
      <c r="M27" s="88">
        <v>2</v>
      </c>
      <c r="N27" s="346">
        <v>0</v>
      </c>
      <c r="O27" s="348"/>
      <c r="P27" s="346">
        <v>0</v>
      </c>
      <c r="Q27" s="348"/>
      <c r="R27" s="346">
        <v>0</v>
      </c>
      <c r="S27" s="348"/>
      <c r="T27" s="346">
        <v>0</v>
      </c>
      <c r="U27" s="348"/>
      <c r="V27" s="346">
        <v>0</v>
      </c>
      <c r="W27" s="348"/>
      <c r="X27" s="88">
        <v>0</v>
      </c>
      <c r="Y27" s="92"/>
    </row>
    <row r="28" spans="2:27" ht="19.899999999999999" customHeight="1">
      <c r="B28" s="406" t="s">
        <v>546</v>
      </c>
      <c r="C28" s="406"/>
      <c r="D28" s="406"/>
      <c r="E28" s="406"/>
      <c r="F28" s="406"/>
      <c r="G28" s="406"/>
      <c r="H28" s="406"/>
      <c r="I28" s="406"/>
      <c r="J28" s="406"/>
      <c r="K28" s="406"/>
      <c r="L28" s="406"/>
      <c r="M28" s="406"/>
      <c r="N28" s="406"/>
      <c r="O28" s="406"/>
      <c r="P28" s="406"/>
      <c r="Q28" s="406"/>
      <c r="R28" s="406"/>
      <c r="S28" s="406"/>
      <c r="T28" s="406"/>
      <c r="U28" s="406"/>
      <c r="V28" s="406"/>
      <c r="W28" s="406"/>
      <c r="X28" s="406"/>
    </row>
    <row r="29" spans="2:27" ht="19.899999999999999" customHeight="1">
      <c r="B29" s="91"/>
      <c r="C29" s="82"/>
      <c r="D29" s="82"/>
      <c r="E29" s="82"/>
      <c r="F29" s="82"/>
      <c r="G29" s="82"/>
      <c r="H29" s="82"/>
      <c r="I29" s="82"/>
      <c r="J29" s="82"/>
      <c r="K29" s="82"/>
      <c r="L29" s="82"/>
      <c r="M29" s="82"/>
      <c r="N29" s="82"/>
      <c r="O29" s="82"/>
      <c r="P29" s="82"/>
      <c r="Q29" s="82"/>
      <c r="R29" s="82"/>
      <c r="S29" s="82"/>
      <c r="T29" s="82"/>
      <c r="U29" s="82"/>
      <c r="V29" s="82"/>
      <c r="W29" s="82"/>
      <c r="X29" s="90"/>
    </row>
    <row r="30" spans="2:27" ht="38.25">
      <c r="B30" s="114" t="s">
        <v>545</v>
      </c>
      <c r="C30" s="119" t="s">
        <v>544</v>
      </c>
      <c r="D30" s="119" t="s">
        <v>543</v>
      </c>
      <c r="E30" s="104" t="s">
        <v>696</v>
      </c>
      <c r="H30" s="399"/>
      <c r="I30" s="399"/>
      <c r="J30" s="399"/>
      <c r="K30" s="399"/>
      <c r="L30" s="399"/>
      <c r="M30" s="399"/>
      <c r="N30" s="399"/>
      <c r="O30" s="399"/>
      <c r="P30" s="399"/>
      <c r="Q30" s="399"/>
      <c r="R30" s="399"/>
      <c r="S30" s="402"/>
      <c r="T30" s="402"/>
      <c r="U30" s="402"/>
      <c r="V30" s="402"/>
      <c r="W30" s="402"/>
      <c r="X30" s="403"/>
    </row>
    <row r="31" spans="2:27" ht="17.649999999999999" customHeight="1">
      <c r="B31" s="88" t="s">
        <v>542</v>
      </c>
      <c r="C31" s="87">
        <f>IF(ISERROR($D$26/$D$27),0,$D$26/$D$27)</f>
        <v>1</v>
      </c>
      <c r="D31" s="86">
        <f t="shared" ref="D31:D42" si="0">$E$21</f>
        <v>1</v>
      </c>
      <c r="E31" s="411">
        <f>AVERAGE(C31:C42)*33</f>
        <v>16.5</v>
      </c>
      <c r="H31" s="407"/>
      <c r="I31" s="407"/>
      <c r="J31" s="399"/>
      <c r="K31" s="399"/>
      <c r="L31" s="82"/>
      <c r="M31" s="89"/>
      <c r="N31" s="407"/>
      <c r="O31" s="407"/>
      <c r="P31" s="407"/>
      <c r="Q31" s="407"/>
      <c r="R31" s="407"/>
      <c r="S31" s="400"/>
      <c r="T31" s="400"/>
      <c r="U31" s="400"/>
      <c r="V31" s="400"/>
      <c r="W31" s="400"/>
      <c r="X31" s="401"/>
    </row>
    <row r="32" spans="2:27" ht="17.649999999999999" customHeight="1">
      <c r="B32" s="88" t="s">
        <v>541</v>
      </c>
      <c r="C32" s="87">
        <f>IF(ISERROR($E$26/$E$27),0,$E$26/$E$27)</f>
        <v>1</v>
      </c>
      <c r="D32" s="86">
        <f t="shared" si="0"/>
        <v>1</v>
      </c>
      <c r="E32" s="412"/>
      <c r="H32" s="399"/>
      <c r="I32" s="399"/>
      <c r="J32" s="399"/>
      <c r="K32" s="399"/>
      <c r="L32" s="78"/>
      <c r="M32" s="82"/>
      <c r="N32" s="399"/>
      <c r="O32" s="399"/>
      <c r="P32" s="399"/>
      <c r="Q32" s="399"/>
      <c r="R32" s="399"/>
      <c r="S32" s="400"/>
      <c r="T32" s="400"/>
      <c r="U32" s="400"/>
      <c r="V32" s="400"/>
      <c r="W32" s="400"/>
      <c r="X32" s="401"/>
    </row>
    <row r="33" spans="1:27" ht="17.649999999999999" customHeight="1">
      <c r="B33" s="88" t="s">
        <v>540</v>
      </c>
      <c r="C33" s="87">
        <f>IF(ISERROR($G$26/$G$27),0,$G$26/$G$27)</f>
        <v>1</v>
      </c>
      <c r="D33" s="86">
        <f t="shared" si="0"/>
        <v>1</v>
      </c>
      <c r="E33" s="412"/>
      <c r="H33" s="399"/>
      <c r="I33" s="399"/>
      <c r="J33" s="399"/>
      <c r="K33" s="399"/>
      <c r="L33" s="78"/>
      <c r="M33" s="82"/>
      <c r="N33" s="399"/>
      <c r="O33" s="399"/>
      <c r="P33" s="399"/>
      <c r="Q33" s="399"/>
      <c r="R33" s="399"/>
      <c r="S33" s="400"/>
      <c r="T33" s="400"/>
      <c r="U33" s="400"/>
      <c r="V33" s="400"/>
      <c r="W33" s="400"/>
      <c r="X33" s="401"/>
    </row>
    <row r="34" spans="1:27" ht="17.649999999999999" customHeight="1">
      <c r="B34" s="88" t="s">
        <v>539</v>
      </c>
      <c r="C34" s="87">
        <f>IF(ISERROR($I$26/$I$27),0,$I$26/$I$27)</f>
        <v>1</v>
      </c>
      <c r="D34" s="86">
        <f t="shared" si="0"/>
        <v>1</v>
      </c>
      <c r="E34" s="412"/>
      <c r="H34" s="399"/>
      <c r="I34" s="399"/>
      <c r="J34" s="399"/>
      <c r="K34" s="399"/>
      <c r="L34" s="78"/>
      <c r="M34" s="82"/>
      <c r="N34" s="399"/>
      <c r="O34" s="399"/>
      <c r="P34" s="399"/>
      <c r="Q34" s="399"/>
      <c r="R34" s="399"/>
      <c r="S34" s="400"/>
      <c r="T34" s="400"/>
      <c r="U34" s="400"/>
      <c r="V34" s="400"/>
      <c r="W34" s="400"/>
      <c r="X34" s="401"/>
    </row>
    <row r="35" spans="1:27" ht="17.649999999999999" customHeight="1">
      <c r="B35" s="88" t="s">
        <v>538</v>
      </c>
      <c r="C35" s="87">
        <f>IF(ISERROR($K$26/$K$27),0,$K$26/$K$27)</f>
        <v>1</v>
      </c>
      <c r="D35" s="86">
        <f t="shared" si="0"/>
        <v>1</v>
      </c>
      <c r="E35" s="412"/>
      <c r="H35" s="399"/>
      <c r="I35" s="399"/>
      <c r="J35" s="399"/>
      <c r="K35" s="399"/>
      <c r="L35" s="78"/>
      <c r="M35" s="82"/>
      <c r="N35" s="399"/>
      <c r="O35" s="399"/>
      <c r="P35" s="399"/>
      <c r="Q35" s="399"/>
      <c r="R35" s="399"/>
      <c r="S35" s="400"/>
      <c r="T35" s="400"/>
      <c r="U35" s="400"/>
      <c r="V35" s="400"/>
      <c r="W35" s="400"/>
      <c r="X35" s="401"/>
    </row>
    <row r="36" spans="1:27" ht="17.649999999999999" customHeight="1">
      <c r="B36" s="88" t="s">
        <v>537</v>
      </c>
      <c r="C36" s="87">
        <f>IF(ISERROR($M$26/$M$27),0,$M$26/$M$27)</f>
        <v>1</v>
      </c>
      <c r="D36" s="86">
        <f t="shared" si="0"/>
        <v>1</v>
      </c>
      <c r="E36" s="412"/>
      <c r="H36" s="399"/>
      <c r="I36" s="399"/>
      <c r="J36" s="399"/>
      <c r="K36" s="399"/>
      <c r="L36" s="78"/>
      <c r="M36" s="82"/>
      <c r="N36" s="399"/>
      <c r="O36" s="399"/>
      <c r="P36" s="399"/>
      <c r="Q36" s="399"/>
      <c r="R36" s="399"/>
      <c r="S36" s="400"/>
      <c r="T36" s="400"/>
      <c r="U36" s="400"/>
      <c r="V36" s="400"/>
      <c r="W36" s="400"/>
      <c r="X36" s="401"/>
    </row>
    <row r="37" spans="1:27" ht="17.649999999999999" customHeight="1">
      <c r="B37" s="88" t="s">
        <v>536</v>
      </c>
      <c r="C37" s="87">
        <f>IF(ISERROR($N$26/$N$27),0,$N$26/$N$27)</f>
        <v>0</v>
      </c>
      <c r="D37" s="86">
        <f t="shared" si="0"/>
        <v>1</v>
      </c>
      <c r="E37" s="412"/>
      <c r="H37" s="399"/>
      <c r="I37" s="399"/>
      <c r="J37" s="399"/>
      <c r="K37" s="399"/>
      <c r="L37" s="78"/>
      <c r="M37" s="82"/>
      <c r="N37" s="399"/>
      <c r="O37" s="399"/>
      <c r="P37" s="399"/>
      <c r="Q37" s="399"/>
      <c r="R37" s="399"/>
      <c r="S37" s="400"/>
      <c r="T37" s="400"/>
      <c r="U37" s="400"/>
      <c r="V37" s="400"/>
      <c r="W37" s="400"/>
      <c r="X37" s="401"/>
    </row>
    <row r="38" spans="1:27" ht="17.649999999999999" customHeight="1">
      <c r="B38" s="88" t="s">
        <v>535</v>
      </c>
      <c r="C38" s="87">
        <f>IF(ISERROR($P$26/$P$27),0,$P$26/$P$27)</f>
        <v>0</v>
      </c>
      <c r="D38" s="86">
        <f t="shared" si="0"/>
        <v>1</v>
      </c>
      <c r="E38" s="412"/>
      <c r="H38" s="399"/>
      <c r="I38" s="399"/>
      <c r="J38" s="399"/>
      <c r="K38" s="399"/>
      <c r="L38" s="78"/>
      <c r="M38" s="82"/>
      <c r="N38" s="399"/>
      <c r="O38" s="399"/>
      <c r="P38" s="399"/>
      <c r="Q38" s="399"/>
      <c r="R38" s="399"/>
      <c r="S38" s="400"/>
      <c r="T38" s="400"/>
      <c r="U38" s="400"/>
      <c r="V38" s="400"/>
      <c r="W38" s="400"/>
      <c r="X38" s="401"/>
    </row>
    <row r="39" spans="1:27" ht="17.649999999999999" customHeight="1">
      <c r="B39" s="88" t="s">
        <v>534</v>
      </c>
      <c r="C39" s="87">
        <f>IF(ISERROR($R$26/$R$27),0,$R$26/$R$27)</f>
        <v>0</v>
      </c>
      <c r="D39" s="86">
        <f t="shared" si="0"/>
        <v>1</v>
      </c>
      <c r="E39" s="412"/>
      <c r="H39" s="399"/>
      <c r="I39" s="399"/>
      <c r="J39" s="399"/>
      <c r="K39" s="399"/>
      <c r="L39" s="78"/>
      <c r="M39" s="82"/>
      <c r="N39" s="399"/>
      <c r="O39" s="399"/>
      <c r="P39" s="399"/>
      <c r="Q39" s="399"/>
      <c r="R39" s="399"/>
      <c r="S39" s="400"/>
      <c r="T39" s="400"/>
      <c r="U39" s="400"/>
      <c r="V39" s="400"/>
      <c r="W39" s="400"/>
      <c r="X39" s="401"/>
    </row>
    <row r="40" spans="1:27" ht="17.649999999999999" customHeight="1">
      <c r="B40" s="88" t="s">
        <v>533</v>
      </c>
      <c r="C40" s="87">
        <f>IF(ISERROR($T$26/$T$27),0,$T$26/$T$27)</f>
        <v>0</v>
      </c>
      <c r="D40" s="86">
        <f t="shared" si="0"/>
        <v>1</v>
      </c>
      <c r="E40" s="412"/>
      <c r="H40" s="399"/>
      <c r="I40" s="399"/>
      <c r="J40" s="399"/>
      <c r="K40" s="399"/>
      <c r="L40" s="78"/>
      <c r="M40" s="82"/>
      <c r="N40" s="399"/>
      <c r="O40" s="399"/>
      <c r="P40" s="399"/>
      <c r="Q40" s="399"/>
      <c r="R40" s="399"/>
      <c r="S40" s="400"/>
      <c r="T40" s="400"/>
      <c r="U40" s="400"/>
      <c r="V40" s="400"/>
      <c r="W40" s="400"/>
      <c r="X40" s="401"/>
    </row>
    <row r="41" spans="1:27" ht="17.649999999999999" customHeight="1">
      <c r="B41" s="88" t="s">
        <v>532</v>
      </c>
      <c r="C41" s="87">
        <f>IF(ISERROR($V$26/$V$27),0,$V$26/$V$27)</f>
        <v>0</v>
      </c>
      <c r="D41" s="86">
        <f t="shared" si="0"/>
        <v>1</v>
      </c>
      <c r="E41" s="412"/>
      <c r="H41" s="399"/>
      <c r="I41" s="399"/>
      <c r="J41" s="399"/>
      <c r="K41" s="399"/>
      <c r="L41" s="78"/>
      <c r="M41" s="82"/>
      <c r="N41" s="399"/>
      <c r="O41" s="399"/>
      <c r="P41" s="399"/>
      <c r="Q41" s="399"/>
      <c r="R41" s="399"/>
      <c r="S41" s="400"/>
      <c r="T41" s="400"/>
      <c r="U41" s="400"/>
      <c r="V41" s="400"/>
      <c r="W41" s="400"/>
      <c r="X41" s="401"/>
    </row>
    <row r="42" spans="1:27" ht="17.25" customHeight="1">
      <c r="B42" s="88" t="s">
        <v>531</v>
      </c>
      <c r="C42" s="87">
        <f>IF(ISERROR($X$26/$X$27),0,$X$26/$X$27)</f>
        <v>0</v>
      </c>
      <c r="D42" s="86">
        <f t="shared" si="0"/>
        <v>1</v>
      </c>
      <c r="E42" s="413"/>
      <c r="H42" s="399"/>
      <c r="I42" s="399"/>
      <c r="J42" s="399"/>
      <c r="K42" s="399"/>
      <c r="L42" s="78"/>
      <c r="M42" s="82"/>
      <c r="N42" s="399"/>
      <c r="O42" s="399"/>
      <c r="P42" s="399"/>
      <c r="Q42" s="399"/>
      <c r="R42" s="399"/>
      <c r="S42" s="402"/>
      <c r="T42" s="402"/>
      <c r="U42" s="402"/>
      <c r="V42" s="402"/>
      <c r="W42" s="402"/>
      <c r="X42" s="403"/>
    </row>
    <row r="43" spans="1:27" ht="26.45" customHeight="1">
      <c r="B43" s="414" t="s">
        <v>697</v>
      </c>
      <c r="C43" s="415"/>
      <c r="D43" s="415"/>
      <c r="E43" s="416"/>
      <c r="L43" s="78"/>
      <c r="M43" s="82"/>
      <c r="X43" s="112"/>
    </row>
    <row r="44" spans="1:27" ht="17.25" customHeight="1">
      <c r="B44" s="85"/>
      <c r="C44" s="79"/>
      <c r="D44" s="84"/>
      <c r="E44" s="84"/>
      <c r="L44" s="78"/>
      <c r="M44" s="82"/>
      <c r="X44" s="112"/>
    </row>
    <row r="45" spans="1:27" ht="17.25" customHeight="1">
      <c r="B45" s="85"/>
      <c r="C45" s="79"/>
      <c r="D45" s="84"/>
      <c r="E45" s="84"/>
      <c r="L45" s="78"/>
      <c r="M45" s="82"/>
      <c r="X45" s="112"/>
    </row>
    <row r="46" spans="1:27" ht="15.75" customHeight="1">
      <c r="B46" s="405" t="s">
        <v>530</v>
      </c>
      <c r="C46" s="405"/>
      <c r="D46" s="405"/>
      <c r="E46" s="405"/>
      <c r="F46" s="405"/>
      <c r="G46" s="405"/>
      <c r="H46" s="405"/>
      <c r="I46" s="405"/>
      <c r="J46" s="405"/>
      <c r="K46" s="405"/>
      <c r="L46" s="405"/>
      <c r="M46" s="405"/>
      <c r="N46" s="405"/>
      <c r="O46" s="405"/>
      <c r="P46" s="405"/>
      <c r="Q46" s="405"/>
      <c r="R46" s="405"/>
      <c r="S46" s="405"/>
      <c r="T46" s="405"/>
      <c r="U46" s="405"/>
      <c r="V46" s="405"/>
      <c r="W46" s="405"/>
      <c r="X46" s="405"/>
      <c r="Z46" s="83"/>
    </row>
    <row r="47" spans="1:27" ht="64.5" customHeight="1">
      <c r="A47" s="105"/>
      <c r="B47" s="426" t="s">
        <v>770</v>
      </c>
      <c r="C47" s="427"/>
      <c r="D47" s="427"/>
      <c r="E47" s="427"/>
      <c r="F47" s="427"/>
      <c r="G47" s="427"/>
      <c r="H47" s="427"/>
      <c r="I47" s="427"/>
      <c r="J47" s="427"/>
      <c r="K47" s="427"/>
      <c r="L47" s="427"/>
      <c r="M47" s="427"/>
      <c r="N47" s="427"/>
      <c r="O47" s="427"/>
      <c r="P47" s="427"/>
      <c r="Q47" s="427"/>
      <c r="R47" s="427"/>
      <c r="S47" s="427"/>
      <c r="T47" s="427"/>
      <c r="U47" s="427"/>
      <c r="V47" s="427"/>
      <c r="W47" s="427"/>
      <c r="X47" s="428"/>
      <c r="Y47" s="82"/>
      <c r="Z47" s="82"/>
      <c r="AA47" s="82"/>
    </row>
    <row r="48" spans="1:27" ht="18" customHeight="1">
      <c r="B48" s="404" t="s">
        <v>529</v>
      </c>
      <c r="C48" s="404"/>
      <c r="D48" s="404"/>
      <c r="E48" s="404"/>
      <c r="F48" s="404"/>
      <c r="G48" s="404"/>
      <c r="H48" s="404"/>
      <c r="I48" s="404"/>
      <c r="J48" s="404"/>
      <c r="K48" s="404"/>
      <c r="L48" s="404"/>
      <c r="M48" s="404"/>
      <c r="N48" s="404"/>
      <c r="O48" s="404"/>
      <c r="P48" s="404"/>
      <c r="Q48" s="404"/>
      <c r="R48" s="404"/>
      <c r="S48" s="404"/>
      <c r="T48" s="404"/>
      <c r="U48" s="404"/>
      <c r="V48" s="404"/>
      <c r="W48" s="404"/>
      <c r="X48" s="404"/>
      <c r="Y48" s="80"/>
      <c r="Z48" s="79"/>
      <c r="AA48" s="78"/>
    </row>
    <row r="49" spans="2:27" ht="52.5" customHeight="1">
      <c r="B49" s="429" t="s">
        <v>771</v>
      </c>
      <c r="C49" s="430"/>
      <c r="D49" s="430"/>
      <c r="E49" s="430"/>
      <c r="F49" s="430"/>
      <c r="G49" s="430"/>
      <c r="H49" s="430"/>
      <c r="I49" s="430"/>
      <c r="J49" s="430"/>
      <c r="K49" s="430"/>
      <c r="L49" s="430"/>
      <c r="M49" s="430"/>
      <c r="N49" s="430"/>
      <c r="O49" s="430"/>
      <c r="P49" s="430"/>
      <c r="Q49" s="430"/>
      <c r="R49" s="430"/>
      <c r="S49" s="430"/>
      <c r="T49" s="430"/>
      <c r="U49" s="430"/>
      <c r="V49" s="430"/>
      <c r="W49" s="430"/>
      <c r="X49" s="431"/>
      <c r="Y49" s="80"/>
      <c r="Z49" s="79"/>
      <c r="AA49" s="78"/>
    </row>
    <row r="50" spans="2:27" ht="16.149999999999999" customHeight="1">
      <c r="B50" s="404" t="s">
        <v>528</v>
      </c>
      <c r="C50" s="404"/>
      <c r="D50" s="404"/>
      <c r="E50" s="404"/>
      <c r="F50" s="404"/>
      <c r="G50" s="404"/>
      <c r="H50" s="404"/>
      <c r="I50" s="404"/>
      <c r="J50" s="404"/>
      <c r="K50" s="404"/>
      <c r="L50" s="404"/>
      <c r="M50" s="404"/>
      <c r="N50" s="404"/>
      <c r="O50" s="404"/>
      <c r="P50" s="404"/>
      <c r="Q50" s="404"/>
      <c r="R50" s="404"/>
      <c r="S50" s="404"/>
      <c r="T50" s="404"/>
      <c r="U50" s="404"/>
      <c r="V50" s="404"/>
      <c r="W50" s="404"/>
      <c r="X50" s="404"/>
      <c r="Y50" s="80"/>
      <c r="Z50" s="79"/>
      <c r="AA50" s="78"/>
    </row>
    <row r="51" spans="2:27" ht="15.6" customHeight="1">
      <c r="B51" s="81" t="s">
        <v>3</v>
      </c>
      <c r="C51" s="409" t="s">
        <v>527</v>
      </c>
      <c r="D51" s="410"/>
      <c r="E51" s="408" t="s">
        <v>526</v>
      </c>
      <c r="F51" s="409"/>
      <c r="G51" s="409"/>
      <c r="H51" s="409"/>
      <c r="I51" s="409"/>
      <c r="J51" s="409"/>
      <c r="K51" s="410"/>
      <c r="L51" s="408" t="s">
        <v>525</v>
      </c>
      <c r="M51" s="409"/>
      <c r="N51" s="409"/>
      <c r="O51" s="409"/>
      <c r="P51" s="409"/>
      <c r="Q51" s="409"/>
      <c r="R51" s="409"/>
      <c r="S51" s="410"/>
      <c r="T51" s="408" t="s">
        <v>524</v>
      </c>
      <c r="U51" s="409"/>
      <c r="V51" s="409"/>
      <c r="W51" s="409"/>
      <c r="X51" s="410"/>
      <c r="Y51" s="80"/>
      <c r="Z51" s="79"/>
      <c r="AA51" s="78"/>
    </row>
    <row r="52" spans="2:27" ht="36.75" customHeight="1">
      <c r="B52" s="110">
        <v>1</v>
      </c>
      <c r="C52" s="417">
        <v>44715</v>
      </c>
      <c r="D52" s="378"/>
      <c r="E52" s="378" t="s">
        <v>689</v>
      </c>
      <c r="F52" s="378"/>
      <c r="G52" s="378"/>
      <c r="H52" s="378"/>
      <c r="I52" s="378"/>
      <c r="J52" s="378"/>
      <c r="K52" s="378"/>
      <c r="L52" s="378" t="s">
        <v>693</v>
      </c>
      <c r="M52" s="378"/>
      <c r="N52" s="378"/>
      <c r="O52" s="378"/>
      <c r="P52" s="378"/>
      <c r="Q52" s="378"/>
      <c r="R52" s="378"/>
      <c r="S52" s="378"/>
      <c r="T52" s="417">
        <v>44785</v>
      </c>
      <c r="U52" s="378"/>
      <c r="V52" s="378"/>
      <c r="W52" s="378"/>
      <c r="X52" s="378"/>
      <c r="Y52" s="80"/>
      <c r="Z52" s="79"/>
      <c r="AA52" s="78"/>
    </row>
    <row r="53" spans="2:27" ht="27.75" customHeight="1">
      <c r="B53" s="110"/>
      <c r="C53" s="417"/>
      <c r="D53" s="378"/>
      <c r="E53" s="378"/>
      <c r="F53" s="378"/>
      <c r="G53" s="378"/>
      <c r="H53" s="378"/>
      <c r="I53" s="378"/>
      <c r="J53" s="378"/>
      <c r="K53" s="378"/>
      <c r="L53" s="378"/>
      <c r="M53" s="378"/>
      <c r="N53" s="378"/>
      <c r="O53" s="378"/>
      <c r="P53" s="378"/>
      <c r="Q53" s="378"/>
      <c r="R53" s="378"/>
      <c r="S53" s="378"/>
      <c r="T53" s="378"/>
      <c r="U53" s="378"/>
      <c r="V53" s="378"/>
      <c r="W53" s="378"/>
      <c r="X53" s="378"/>
      <c r="Y53" s="80"/>
      <c r="Z53" s="79"/>
      <c r="AA53" s="78"/>
    </row>
    <row r="54" spans="2:27" ht="15" customHeight="1">
      <c r="B54" s="110"/>
      <c r="C54" s="378"/>
      <c r="D54" s="378"/>
      <c r="E54" s="378"/>
      <c r="F54" s="378"/>
      <c r="G54" s="378"/>
      <c r="H54" s="378"/>
      <c r="I54" s="378"/>
      <c r="J54" s="378"/>
      <c r="K54" s="378"/>
      <c r="L54" s="378"/>
      <c r="M54" s="378"/>
      <c r="N54" s="378"/>
      <c r="O54" s="378"/>
      <c r="P54" s="378"/>
      <c r="Q54" s="378"/>
      <c r="R54" s="378"/>
      <c r="S54" s="378"/>
      <c r="T54" s="378"/>
      <c r="U54" s="378"/>
      <c r="V54" s="378"/>
      <c r="W54" s="378"/>
      <c r="X54" s="378"/>
      <c r="Y54" s="80"/>
      <c r="Z54" s="79"/>
      <c r="AA54" s="78"/>
    </row>
    <row r="55" spans="2:27" ht="15" customHeight="1">
      <c r="B55" s="110"/>
      <c r="C55" s="378"/>
      <c r="D55" s="378"/>
      <c r="E55" s="378"/>
      <c r="F55" s="378"/>
      <c r="G55" s="378"/>
      <c r="H55" s="378"/>
      <c r="I55" s="378"/>
      <c r="J55" s="378"/>
      <c r="K55" s="378"/>
      <c r="L55" s="378"/>
      <c r="M55" s="378"/>
      <c r="N55" s="378"/>
      <c r="O55" s="378"/>
      <c r="P55" s="378"/>
      <c r="Q55" s="378"/>
      <c r="R55" s="378"/>
      <c r="S55" s="378"/>
      <c r="T55" s="378"/>
      <c r="U55" s="378"/>
      <c r="V55" s="378"/>
      <c r="W55" s="378"/>
      <c r="X55" s="378"/>
      <c r="Y55" s="80"/>
      <c r="Z55" s="79"/>
      <c r="AA55" s="78"/>
    </row>
    <row r="56" spans="2:27" ht="15" customHeight="1">
      <c r="B56" s="110"/>
      <c r="C56" s="378"/>
      <c r="D56" s="378"/>
      <c r="E56" s="378"/>
      <c r="F56" s="378"/>
      <c r="G56" s="378"/>
      <c r="H56" s="378"/>
      <c r="I56" s="378"/>
      <c r="J56" s="378"/>
      <c r="K56" s="378"/>
      <c r="L56" s="378"/>
      <c r="M56" s="378"/>
      <c r="N56" s="378"/>
      <c r="O56" s="378"/>
      <c r="P56" s="378"/>
      <c r="Q56" s="378"/>
      <c r="R56" s="378"/>
      <c r="S56" s="378"/>
      <c r="T56" s="378"/>
      <c r="U56" s="378"/>
      <c r="V56" s="378"/>
      <c r="W56" s="378"/>
      <c r="X56" s="378"/>
      <c r="Y56" s="80"/>
      <c r="Z56" s="79"/>
      <c r="AA56" s="78"/>
    </row>
    <row r="57" spans="2:27" ht="15.6" customHeight="1">
      <c r="B57" s="349" t="s">
        <v>523</v>
      </c>
      <c r="C57" s="350"/>
      <c r="D57" s="350"/>
      <c r="E57" s="350"/>
      <c r="F57" s="350"/>
      <c r="G57" s="350"/>
      <c r="H57" s="350"/>
      <c r="I57" s="350"/>
      <c r="J57" s="350"/>
      <c r="K57" s="350"/>
      <c r="L57" s="350"/>
      <c r="M57" s="350"/>
      <c r="N57" s="350"/>
      <c r="O57" s="350"/>
      <c r="P57" s="350"/>
      <c r="Q57" s="350"/>
      <c r="R57" s="350"/>
      <c r="S57" s="350"/>
      <c r="T57" s="350"/>
      <c r="U57" s="350"/>
      <c r="V57" s="350"/>
      <c r="W57" s="350"/>
      <c r="X57" s="351"/>
      <c r="Y57" s="80"/>
      <c r="Z57" s="79"/>
      <c r="AA57" s="78"/>
    </row>
    <row r="58" spans="2:27" ht="26.65" customHeight="1">
      <c r="B58" s="77" t="s">
        <v>522</v>
      </c>
      <c r="C58" s="375" t="s">
        <v>521</v>
      </c>
      <c r="D58" s="376"/>
      <c r="E58" s="376"/>
      <c r="F58" s="376"/>
      <c r="G58" s="376"/>
      <c r="H58" s="376"/>
      <c r="I58" s="376"/>
      <c r="J58" s="376"/>
      <c r="K58" s="376"/>
      <c r="L58" s="376"/>
      <c r="M58" s="377"/>
      <c r="N58" s="383" t="s">
        <v>514</v>
      </c>
      <c r="O58" s="384"/>
      <c r="P58" s="375" t="s">
        <v>520</v>
      </c>
      <c r="Q58" s="376"/>
      <c r="R58" s="376"/>
      <c r="S58" s="376"/>
      <c r="T58" s="376"/>
      <c r="U58" s="376"/>
      <c r="V58" s="376"/>
      <c r="W58" s="376"/>
      <c r="X58" s="377"/>
    </row>
    <row r="59" spans="2:27" ht="24.6" customHeight="1">
      <c r="B59" s="77" t="s">
        <v>519</v>
      </c>
      <c r="C59" s="375" t="s">
        <v>518</v>
      </c>
      <c r="D59" s="376"/>
      <c r="E59" s="376"/>
      <c r="F59" s="376"/>
      <c r="G59" s="376"/>
      <c r="H59" s="376"/>
      <c r="I59" s="376"/>
      <c r="J59" s="376"/>
      <c r="K59" s="376"/>
      <c r="L59" s="376"/>
      <c r="M59" s="377"/>
      <c r="N59" s="383" t="s">
        <v>514</v>
      </c>
      <c r="O59" s="384"/>
      <c r="P59" s="375" t="s">
        <v>517</v>
      </c>
      <c r="Q59" s="376"/>
      <c r="R59" s="376"/>
      <c r="S59" s="376"/>
      <c r="T59" s="376"/>
      <c r="U59" s="376"/>
      <c r="V59" s="376"/>
      <c r="W59" s="376"/>
      <c r="X59" s="377"/>
    </row>
    <row r="60" spans="2:27" ht="27.6" customHeight="1">
      <c r="B60" s="77" t="s">
        <v>516</v>
      </c>
      <c r="C60" s="375" t="s">
        <v>515</v>
      </c>
      <c r="D60" s="376"/>
      <c r="E60" s="376"/>
      <c r="F60" s="376"/>
      <c r="G60" s="376"/>
      <c r="H60" s="376"/>
      <c r="I60" s="376"/>
      <c r="J60" s="376"/>
      <c r="K60" s="376"/>
      <c r="L60" s="376"/>
      <c r="M60" s="377"/>
      <c r="N60" s="383" t="s">
        <v>514</v>
      </c>
      <c r="O60" s="384"/>
      <c r="P60" s="375" t="s">
        <v>513</v>
      </c>
      <c r="Q60" s="376"/>
      <c r="R60" s="376"/>
      <c r="S60" s="376"/>
      <c r="T60" s="376"/>
      <c r="U60" s="376"/>
      <c r="V60" s="376"/>
      <c r="W60" s="376"/>
      <c r="X60" s="377"/>
    </row>
    <row r="61" spans="2:27" ht="13.5" customHeight="1">
      <c r="B61" s="349" t="s">
        <v>694</v>
      </c>
      <c r="C61" s="350"/>
      <c r="D61" s="350"/>
      <c r="E61" s="350"/>
      <c r="F61" s="350"/>
      <c r="G61" s="350"/>
      <c r="H61" s="350"/>
      <c r="I61" s="350"/>
      <c r="J61" s="350"/>
      <c r="K61" s="350"/>
      <c r="L61" s="350"/>
      <c r="M61" s="350"/>
      <c r="N61" s="350"/>
      <c r="O61" s="350"/>
      <c r="P61" s="350"/>
      <c r="Q61" s="350"/>
      <c r="R61" s="350"/>
      <c r="S61" s="350"/>
      <c r="T61" s="350"/>
      <c r="U61" s="350"/>
      <c r="V61" s="350"/>
      <c r="W61" s="350"/>
      <c r="X61" s="351"/>
    </row>
    <row r="62" spans="2:27" ht="21.6" customHeight="1">
      <c r="B62" s="77" t="s">
        <v>695</v>
      </c>
      <c r="C62" s="375"/>
      <c r="D62" s="376"/>
      <c r="E62" s="376"/>
      <c r="F62" s="376"/>
      <c r="G62" s="376"/>
      <c r="H62" s="376"/>
      <c r="I62" s="376"/>
      <c r="J62" s="376"/>
      <c r="K62" s="376"/>
      <c r="L62" s="376"/>
      <c r="M62" s="377"/>
      <c r="N62" s="383" t="s">
        <v>514</v>
      </c>
      <c r="O62" s="384"/>
      <c r="P62" s="375"/>
      <c r="Q62" s="376"/>
      <c r="R62" s="376"/>
      <c r="S62" s="376"/>
      <c r="T62" s="376"/>
      <c r="U62" s="376"/>
      <c r="V62" s="376"/>
      <c r="W62" s="376"/>
      <c r="X62" s="377"/>
    </row>
    <row r="63" spans="2:27" ht="21.6" customHeight="1">
      <c r="B63" s="77" t="s">
        <v>695</v>
      </c>
      <c r="C63" s="375"/>
      <c r="D63" s="376"/>
      <c r="E63" s="376"/>
      <c r="F63" s="376"/>
      <c r="G63" s="376"/>
      <c r="H63" s="376"/>
      <c r="I63" s="376"/>
      <c r="J63" s="376"/>
      <c r="K63" s="376"/>
      <c r="L63" s="376"/>
      <c r="M63" s="377"/>
      <c r="N63" s="383" t="s">
        <v>514</v>
      </c>
      <c r="O63" s="384"/>
      <c r="P63" s="375"/>
      <c r="Q63" s="376"/>
      <c r="R63" s="376"/>
      <c r="S63" s="376"/>
      <c r="T63" s="376"/>
      <c r="U63" s="376"/>
      <c r="V63" s="376"/>
      <c r="W63" s="376"/>
      <c r="X63" s="377"/>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10E-2002-4071-8867-5B327C775851}">
  <sheetPr>
    <pageSetUpPr fitToPage="1"/>
  </sheetPr>
  <dimension ref="B1:AC61"/>
  <sheetViews>
    <sheetView showGridLines="0" view="pageBreakPreview" topLeftCell="B40" zoomScaleNormal="100" zoomScaleSheetLayoutView="100" workbookViewId="0">
      <selection activeCell="S64" sqref="S64"/>
    </sheetView>
  </sheetViews>
  <sheetFormatPr baseColWidth="10" defaultColWidth="5.140625" defaultRowHeight="13.5" customHeight="1"/>
  <cols>
    <col min="1" max="1" width="5.140625" style="111"/>
    <col min="2" max="2" width="15.7109375" style="111" customWidth="1"/>
    <col min="3" max="3" width="11.7109375" style="111" customWidth="1"/>
    <col min="4" max="4" width="12.7109375" style="76" customWidth="1"/>
    <col min="5" max="5" width="11.28515625" style="76" customWidth="1"/>
    <col min="6" max="12" width="7.42578125" style="111" customWidth="1"/>
    <col min="13" max="13" width="11.85546875" style="111" customWidth="1"/>
    <col min="14" max="23" width="7.42578125" style="111" customWidth="1"/>
    <col min="24" max="24" width="10.5703125" style="111" customWidth="1"/>
    <col min="25" max="25" width="41.140625" style="111" customWidth="1"/>
    <col min="26" max="26" width="11.7109375" style="111" customWidth="1"/>
    <col min="27" max="27" width="29.7109375" style="111" customWidth="1"/>
    <col min="28" max="28" width="16.28515625" style="75" customWidth="1"/>
    <col min="29" max="29" width="5.140625" style="75"/>
    <col min="30" max="16384" width="5.140625" style="111"/>
  </cols>
  <sheetData>
    <row r="1" spans="2:27" s="75" customFormat="1" ht="15.6" customHeight="1">
      <c r="B1" s="374"/>
      <c r="C1" s="374"/>
      <c r="D1" s="374" t="s">
        <v>0</v>
      </c>
      <c r="E1" s="374"/>
      <c r="F1" s="374"/>
      <c r="G1" s="374"/>
      <c r="H1" s="374"/>
      <c r="I1" s="374"/>
      <c r="J1" s="374"/>
      <c r="K1" s="374"/>
      <c r="L1" s="374"/>
      <c r="M1" s="374"/>
      <c r="N1" s="374"/>
      <c r="O1" s="374"/>
      <c r="P1" s="374"/>
      <c r="Q1" s="374"/>
      <c r="R1" s="374"/>
      <c r="S1" s="388" t="s">
        <v>1</v>
      </c>
      <c r="T1" s="388"/>
      <c r="U1" s="388"/>
      <c r="V1" s="388" t="s">
        <v>618</v>
      </c>
      <c r="W1" s="388"/>
      <c r="X1" s="388"/>
      <c r="Y1" s="111"/>
      <c r="Z1" s="111"/>
      <c r="AA1" s="111"/>
    </row>
    <row r="2" spans="2:27" s="75" customFormat="1" ht="12.75">
      <c r="B2" s="374"/>
      <c r="C2" s="374"/>
      <c r="D2" s="374"/>
      <c r="E2" s="374"/>
      <c r="F2" s="374"/>
      <c r="G2" s="374"/>
      <c r="H2" s="374"/>
      <c r="I2" s="374"/>
      <c r="J2" s="374"/>
      <c r="K2" s="374"/>
      <c r="L2" s="374"/>
      <c r="M2" s="374"/>
      <c r="N2" s="374"/>
      <c r="O2" s="374"/>
      <c r="P2" s="374"/>
      <c r="Q2" s="374"/>
      <c r="R2" s="374"/>
      <c r="S2" s="388" t="s">
        <v>3</v>
      </c>
      <c r="T2" s="388"/>
      <c r="U2" s="388"/>
      <c r="V2" s="392" t="s">
        <v>617</v>
      </c>
      <c r="W2" s="392"/>
      <c r="X2" s="392"/>
      <c r="Y2" s="111"/>
      <c r="Z2" s="111"/>
      <c r="AA2" s="111"/>
    </row>
    <row r="3" spans="2:27" s="75" customFormat="1" ht="12.75">
      <c r="B3" s="374"/>
      <c r="C3" s="374"/>
      <c r="D3" s="374" t="s">
        <v>616</v>
      </c>
      <c r="E3" s="374"/>
      <c r="F3" s="374"/>
      <c r="G3" s="374"/>
      <c r="H3" s="374"/>
      <c r="I3" s="374"/>
      <c r="J3" s="374"/>
      <c r="K3" s="374"/>
      <c r="L3" s="374"/>
      <c r="M3" s="374"/>
      <c r="N3" s="374"/>
      <c r="O3" s="374"/>
      <c r="P3" s="374"/>
      <c r="Q3" s="374"/>
      <c r="R3" s="374"/>
      <c r="S3" s="388" t="s">
        <v>5</v>
      </c>
      <c r="T3" s="388"/>
      <c r="U3" s="388"/>
      <c r="V3" s="388" t="s">
        <v>72</v>
      </c>
      <c r="W3" s="388"/>
      <c r="X3" s="388"/>
      <c r="Y3" s="111"/>
      <c r="Z3" s="111"/>
      <c r="AA3" s="111"/>
    </row>
    <row r="4" spans="2:27" s="75" customFormat="1" ht="15.6" customHeight="1">
      <c r="B4" s="374"/>
      <c r="C4" s="374"/>
      <c r="D4" s="374"/>
      <c r="E4" s="374"/>
      <c r="F4" s="374"/>
      <c r="G4" s="374"/>
      <c r="H4" s="374"/>
      <c r="I4" s="374"/>
      <c r="J4" s="374"/>
      <c r="K4" s="374"/>
      <c r="L4" s="374"/>
      <c r="M4" s="374"/>
      <c r="N4" s="374"/>
      <c r="O4" s="374"/>
      <c r="P4" s="374"/>
      <c r="Q4" s="374"/>
      <c r="R4" s="374"/>
      <c r="S4" s="388" t="s">
        <v>615</v>
      </c>
      <c r="T4" s="388"/>
      <c r="U4" s="388"/>
      <c r="V4" s="387">
        <v>44725</v>
      </c>
      <c r="W4" s="374"/>
      <c r="X4" s="374"/>
      <c r="Y4" s="111"/>
      <c r="Z4" s="111"/>
      <c r="AA4" s="111"/>
    </row>
    <row r="5" spans="2:27" s="75" customFormat="1" ht="9" customHeight="1">
      <c r="B5" s="352"/>
      <c r="C5" s="353"/>
      <c r="D5" s="353"/>
      <c r="E5" s="353"/>
      <c r="F5" s="353"/>
      <c r="G5" s="353"/>
      <c r="H5" s="353"/>
      <c r="I5" s="353"/>
      <c r="J5" s="353"/>
      <c r="K5" s="353"/>
      <c r="L5" s="353"/>
      <c r="M5" s="353"/>
      <c r="N5" s="353"/>
      <c r="O5" s="353"/>
      <c r="P5" s="353"/>
      <c r="Q5" s="353"/>
      <c r="R5" s="353"/>
      <c r="S5" s="353"/>
      <c r="T5" s="353"/>
      <c r="U5" s="353"/>
      <c r="V5" s="353"/>
      <c r="W5" s="353"/>
      <c r="X5" s="354"/>
      <c r="Y5" s="111"/>
      <c r="Z5" s="111"/>
      <c r="AA5" s="111"/>
    </row>
    <row r="6" spans="2:27" s="75" customFormat="1" ht="18.600000000000001" customHeight="1">
      <c r="B6" s="359" t="s">
        <v>614</v>
      </c>
      <c r="C6" s="360"/>
      <c r="D6" s="360"/>
      <c r="E6" s="360"/>
      <c r="F6" s="360"/>
      <c r="G6" s="360"/>
      <c r="H6" s="360"/>
      <c r="I6" s="360"/>
      <c r="J6" s="360"/>
      <c r="K6" s="360"/>
      <c r="L6" s="360"/>
      <c r="M6" s="360"/>
      <c r="N6" s="360"/>
      <c r="O6" s="360"/>
      <c r="P6" s="360"/>
      <c r="Q6" s="360"/>
      <c r="R6" s="360"/>
      <c r="S6" s="360"/>
      <c r="T6" s="360"/>
      <c r="U6" s="360"/>
      <c r="V6" s="360"/>
      <c r="W6" s="360"/>
      <c r="X6" s="361"/>
      <c r="Y6" s="111"/>
      <c r="Z6" s="111"/>
      <c r="AA6" s="111"/>
    </row>
    <row r="7" spans="2:27" s="75" customFormat="1" ht="16.899999999999999" customHeight="1">
      <c r="B7" s="352" t="s">
        <v>613</v>
      </c>
      <c r="C7" s="353"/>
      <c r="D7" s="353"/>
      <c r="E7" s="353"/>
      <c r="F7" s="353"/>
      <c r="G7" s="353"/>
      <c r="H7" s="354"/>
      <c r="I7" s="352" t="s">
        <v>612</v>
      </c>
      <c r="J7" s="353"/>
      <c r="K7" s="353"/>
      <c r="L7" s="353"/>
      <c r="M7" s="353"/>
      <c r="N7" s="353"/>
      <c r="O7" s="353"/>
      <c r="P7" s="353"/>
      <c r="Q7" s="353"/>
      <c r="R7" s="353"/>
      <c r="S7" s="353"/>
      <c r="T7" s="354"/>
      <c r="U7" s="352" t="s">
        <v>611</v>
      </c>
      <c r="V7" s="353"/>
      <c r="W7" s="353"/>
      <c r="X7" s="354"/>
      <c r="Y7" s="111"/>
      <c r="Z7" s="111"/>
      <c r="AA7" s="111"/>
    </row>
    <row r="8" spans="2:27" s="75" customFormat="1" ht="26.65" customHeight="1">
      <c r="B8" s="346" t="s">
        <v>610</v>
      </c>
      <c r="C8" s="347"/>
      <c r="D8" s="347"/>
      <c r="E8" s="347"/>
      <c r="F8" s="347"/>
      <c r="G8" s="347"/>
      <c r="H8" s="348"/>
      <c r="I8" s="346" t="s">
        <v>294</v>
      </c>
      <c r="J8" s="347"/>
      <c r="K8" s="347"/>
      <c r="L8" s="347"/>
      <c r="M8" s="347"/>
      <c r="N8" s="347"/>
      <c r="O8" s="347"/>
      <c r="P8" s="347"/>
      <c r="Q8" s="347"/>
      <c r="R8" s="347"/>
      <c r="S8" s="347"/>
      <c r="T8" s="348"/>
      <c r="U8" s="346" t="s">
        <v>609</v>
      </c>
      <c r="V8" s="347"/>
      <c r="W8" s="347"/>
      <c r="X8" s="348"/>
      <c r="Y8" s="111"/>
      <c r="Z8" s="111"/>
      <c r="AA8" s="111"/>
    </row>
    <row r="9" spans="2:27" s="75" customFormat="1" ht="19.149999999999999" customHeight="1">
      <c r="B9" s="359" t="s">
        <v>608</v>
      </c>
      <c r="C9" s="360"/>
      <c r="D9" s="360"/>
      <c r="E9" s="360"/>
      <c r="F9" s="360"/>
      <c r="G9" s="360"/>
      <c r="H9" s="360"/>
      <c r="I9" s="360"/>
      <c r="J9" s="360"/>
      <c r="K9" s="360"/>
      <c r="L9" s="360"/>
      <c r="M9" s="360"/>
      <c r="N9" s="360"/>
      <c r="O9" s="360"/>
      <c r="P9" s="360"/>
      <c r="Q9" s="360"/>
      <c r="R9" s="360"/>
      <c r="S9" s="360"/>
      <c r="T9" s="360"/>
      <c r="U9" s="360"/>
      <c r="V9" s="360"/>
      <c r="W9" s="360"/>
      <c r="X9" s="361"/>
      <c r="Y9" s="111"/>
      <c r="Z9" s="111"/>
      <c r="AA9" s="111"/>
    </row>
    <row r="10" spans="2:27" s="75" customFormat="1" ht="15" customHeight="1">
      <c r="B10" s="374" t="s">
        <v>607</v>
      </c>
      <c r="C10" s="374"/>
      <c r="D10" s="374"/>
      <c r="E10" s="374"/>
      <c r="F10" s="374"/>
      <c r="G10" s="352" t="s">
        <v>606</v>
      </c>
      <c r="H10" s="353"/>
      <c r="I10" s="353"/>
      <c r="J10" s="353"/>
      <c r="K10" s="353"/>
      <c r="L10" s="353"/>
      <c r="M10" s="353"/>
      <c r="N10" s="353"/>
      <c r="O10" s="354"/>
      <c r="P10" s="352" t="s">
        <v>605</v>
      </c>
      <c r="Q10" s="353"/>
      <c r="R10" s="353"/>
      <c r="S10" s="353"/>
      <c r="T10" s="353"/>
      <c r="U10" s="354"/>
      <c r="V10" s="352" t="s">
        <v>3</v>
      </c>
      <c r="W10" s="353"/>
      <c r="X10" s="354"/>
      <c r="Y10" s="111"/>
      <c r="Z10" s="111"/>
      <c r="AA10" s="111"/>
    </row>
    <row r="11" spans="2:27" s="75" customFormat="1" ht="34.9" customHeight="1">
      <c r="B11" s="378" t="s">
        <v>624</v>
      </c>
      <c r="C11" s="378"/>
      <c r="D11" s="378"/>
      <c r="E11" s="378"/>
      <c r="F11" s="378"/>
      <c r="G11" s="375" t="s">
        <v>603</v>
      </c>
      <c r="H11" s="376"/>
      <c r="I11" s="376"/>
      <c r="J11" s="376"/>
      <c r="K11" s="376"/>
      <c r="L11" s="376"/>
      <c r="M11" s="376"/>
      <c r="N11" s="376"/>
      <c r="O11" s="377"/>
      <c r="P11" s="346" t="s">
        <v>702</v>
      </c>
      <c r="Q11" s="347"/>
      <c r="R11" s="347"/>
      <c r="S11" s="347"/>
      <c r="T11" s="347"/>
      <c r="U11" s="348"/>
      <c r="V11" s="380" t="s">
        <v>701</v>
      </c>
      <c r="W11" s="381"/>
      <c r="X11" s="382"/>
      <c r="Y11" s="111"/>
      <c r="Z11" s="111"/>
      <c r="AA11" s="111"/>
    </row>
    <row r="12" spans="2:27" s="75" customFormat="1" ht="49.9" customHeight="1">
      <c r="B12" s="374" t="s">
        <v>602</v>
      </c>
      <c r="C12" s="374"/>
      <c r="D12" s="374"/>
      <c r="E12" s="374"/>
      <c r="F12" s="374" t="s">
        <v>601</v>
      </c>
      <c r="G12" s="374"/>
      <c r="H12" s="374"/>
      <c r="I12" s="374"/>
      <c r="J12" s="374"/>
      <c r="K12" s="374"/>
      <c r="L12" s="374"/>
      <c r="M12" s="374"/>
      <c r="N12" s="379" t="s">
        <v>600</v>
      </c>
      <c r="O12" s="379"/>
      <c r="P12" s="379"/>
      <c r="Q12" s="379"/>
      <c r="R12" s="379"/>
      <c r="S12" s="374" t="s">
        <v>599</v>
      </c>
      <c r="T12" s="374"/>
      <c r="U12" s="374"/>
      <c r="V12" s="374"/>
      <c r="W12" s="374"/>
      <c r="X12" s="374"/>
      <c r="Y12" s="111"/>
      <c r="Z12" s="111"/>
      <c r="AA12" s="111"/>
    </row>
    <row r="13" spans="2:27" s="75" customFormat="1" ht="81.599999999999994" customHeight="1">
      <c r="B13" s="378" t="s">
        <v>598</v>
      </c>
      <c r="C13" s="378"/>
      <c r="D13" s="378"/>
      <c r="E13" s="378"/>
      <c r="F13" s="378" t="s">
        <v>511</v>
      </c>
      <c r="G13" s="378"/>
      <c r="H13" s="378"/>
      <c r="I13" s="378"/>
      <c r="J13" s="378"/>
      <c r="K13" s="378"/>
      <c r="L13" s="378"/>
      <c r="M13" s="378"/>
      <c r="N13" s="378" t="s">
        <v>583</v>
      </c>
      <c r="O13" s="378"/>
      <c r="P13" s="378"/>
      <c r="Q13" s="378"/>
      <c r="R13" s="378"/>
      <c r="S13" s="378" t="s">
        <v>583</v>
      </c>
      <c r="T13" s="378"/>
      <c r="U13" s="378"/>
      <c r="V13" s="378"/>
      <c r="W13" s="378"/>
      <c r="X13" s="378"/>
      <c r="Y13" s="111"/>
      <c r="Z13" s="111"/>
      <c r="AA13" s="111"/>
    </row>
    <row r="14" spans="2:27" s="75" customFormat="1" ht="16.149999999999999" customHeight="1">
      <c r="B14" s="362" t="s">
        <v>597</v>
      </c>
      <c r="C14" s="363"/>
      <c r="D14" s="363"/>
      <c r="E14" s="363"/>
      <c r="F14" s="364"/>
      <c r="G14" s="368" t="s">
        <v>596</v>
      </c>
      <c r="H14" s="369"/>
      <c r="I14" s="369"/>
      <c r="J14" s="370"/>
      <c r="K14" s="362" t="s">
        <v>595</v>
      </c>
      <c r="L14" s="363"/>
      <c r="M14" s="363"/>
      <c r="N14" s="364"/>
      <c r="O14" s="352" t="s">
        <v>594</v>
      </c>
      <c r="P14" s="353"/>
      <c r="Q14" s="353"/>
      <c r="R14" s="353"/>
      <c r="S14" s="353"/>
      <c r="T14" s="353"/>
      <c r="U14" s="353"/>
      <c r="V14" s="353"/>
      <c r="W14" s="353"/>
      <c r="X14" s="354"/>
      <c r="Y14" s="94"/>
      <c r="Z14" s="94"/>
      <c r="AA14" s="94"/>
    </row>
    <row r="15" spans="2:27" s="75" customFormat="1" ht="64.900000000000006" customHeight="1">
      <c r="B15" s="365"/>
      <c r="C15" s="366"/>
      <c r="D15" s="366"/>
      <c r="E15" s="366"/>
      <c r="F15" s="367"/>
      <c r="G15" s="371"/>
      <c r="H15" s="372"/>
      <c r="I15" s="372"/>
      <c r="J15" s="373"/>
      <c r="K15" s="365"/>
      <c r="L15" s="366"/>
      <c r="M15" s="366"/>
      <c r="N15" s="367"/>
      <c r="O15" s="352" t="s">
        <v>593</v>
      </c>
      <c r="P15" s="353"/>
      <c r="Q15" s="353"/>
      <c r="R15" s="354"/>
      <c r="S15" s="355" t="s">
        <v>592</v>
      </c>
      <c r="T15" s="356"/>
      <c r="U15" s="357"/>
      <c r="V15" s="355" t="s">
        <v>591</v>
      </c>
      <c r="W15" s="356"/>
      <c r="X15" s="357"/>
      <c r="Y15" s="94"/>
      <c r="Z15" s="94"/>
      <c r="AA15" s="94"/>
    </row>
    <row r="16" spans="2:27" s="75" customFormat="1" ht="25.9" customHeight="1">
      <c r="B16" s="378" t="s">
        <v>623</v>
      </c>
      <c r="C16" s="378"/>
      <c r="D16" s="378"/>
      <c r="E16" s="378"/>
      <c r="F16" s="378"/>
      <c r="G16" s="393" t="s">
        <v>589</v>
      </c>
      <c r="H16" s="393"/>
      <c r="I16" s="393"/>
      <c r="J16" s="393"/>
      <c r="K16" s="393">
        <v>1</v>
      </c>
      <c r="L16" s="393"/>
      <c r="M16" s="393"/>
      <c r="N16" s="393"/>
      <c r="O16" s="103" t="s">
        <v>588</v>
      </c>
      <c r="P16" s="103" t="s">
        <v>584</v>
      </c>
      <c r="Q16" s="103" t="s">
        <v>587</v>
      </c>
      <c r="R16" s="103" t="s">
        <v>586</v>
      </c>
      <c r="S16" s="378" t="s">
        <v>703</v>
      </c>
      <c r="T16" s="378"/>
      <c r="U16" s="378"/>
      <c r="V16" s="396" t="s">
        <v>584</v>
      </c>
      <c r="W16" s="396"/>
      <c r="X16" s="396"/>
      <c r="Y16" s="111"/>
      <c r="Z16" s="111"/>
      <c r="AA16" s="111"/>
    </row>
    <row r="17" spans="2:27" s="75" customFormat="1" ht="88.9" customHeight="1">
      <c r="B17" s="378"/>
      <c r="C17" s="378"/>
      <c r="D17" s="378"/>
      <c r="E17" s="378"/>
      <c r="F17" s="378"/>
      <c r="G17" s="393"/>
      <c r="H17" s="393"/>
      <c r="I17" s="393"/>
      <c r="J17" s="393"/>
      <c r="K17" s="393"/>
      <c r="L17" s="393"/>
      <c r="M17" s="393"/>
      <c r="N17" s="393"/>
      <c r="O17" s="113">
        <v>1</v>
      </c>
      <c r="P17" s="113">
        <v>1</v>
      </c>
      <c r="Q17" s="113">
        <v>1</v>
      </c>
      <c r="R17" s="113">
        <v>1</v>
      </c>
      <c r="S17" s="378"/>
      <c r="T17" s="378"/>
      <c r="U17" s="378"/>
      <c r="V17" s="396"/>
      <c r="W17" s="396"/>
      <c r="X17" s="396"/>
      <c r="Y17" s="111"/>
      <c r="Z17" s="111"/>
      <c r="AA17" s="111"/>
    </row>
    <row r="18" spans="2:27" s="75" customFormat="1" ht="18" customHeight="1">
      <c r="B18" s="359" t="s">
        <v>582</v>
      </c>
      <c r="C18" s="360"/>
      <c r="D18" s="360"/>
      <c r="E18" s="360"/>
      <c r="F18" s="360"/>
      <c r="G18" s="360"/>
      <c r="H18" s="360"/>
      <c r="I18" s="360"/>
      <c r="J18" s="360"/>
      <c r="K18" s="360"/>
      <c r="L18" s="360"/>
      <c r="M18" s="360"/>
      <c r="N18" s="360"/>
      <c r="O18" s="360"/>
      <c r="P18" s="360"/>
      <c r="Q18" s="360"/>
      <c r="R18" s="360"/>
      <c r="S18" s="360"/>
      <c r="T18" s="360"/>
      <c r="U18" s="360"/>
      <c r="V18" s="360"/>
      <c r="W18" s="360"/>
      <c r="X18" s="361"/>
      <c r="Y18" s="111"/>
      <c r="Z18" s="111" t="s">
        <v>480</v>
      </c>
      <c r="AA18" s="111"/>
    </row>
    <row r="19" spans="2:27" s="75" customFormat="1" ht="34.9" customHeight="1">
      <c r="B19" s="397" t="s">
        <v>581</v>
      </c>
      <c r="C19" s="368" t="s">
        <v>580</v>
      </c>
      <c r="D19" s="370"/>
      <c r="E19" s="368" t="s">
        <v>579</v>
      </c>
      <c r="F19" s="370"/>
      <c r="G19" s="389" t="s">
        <v>578</v>
      </c>
      <c r="H19" s="390"/>
      <c r="I19" s="390"/>
      <c r="J19" s="390"/>
      <c r="K19" s="390"/>
      <c r="L19" s="390"/>
      <c r="M19" s="390"/>
      <c r="N19" s="390"/>
      <c r="O19" s="390"/>
      <c r="P19" s="390"/>
      <c r="Q19" s="390"/>
      <c r="R19" s="391"/>
      <c r="S19" s="368" t="s">
        <v>577</v>
      </c>
      <c r="T19" s="369"/>
      <c r="U19" s="369"/>
      <c r="V19" s="369"/>
      <c r="W19" s="369"/>
      <c r="X19" s="370"/>
      <c r="Y19" s="111"/>
      <c r="Z19" s="111"/>
      <c r="AA19" s="111"/>
    </row>
    <row r="20" spans="2:27" s="75" customFormat="1" ht="28.5" customHeight="1">
      <c r="B20" s="398"/>
      <c r="C20" s="371"/>
      <c r="D20" s="373"/>
      <c r="E20" s="371"/>
      <c r="F20" s="373"/>
      <c r="G20" s="352" t="s">
        <v>576</v>
      </c>
      <c r="H20" s="353"/>
      <c r="I20" s="354"/>
      <c r="J20" s="352" t="s">
        <v>575</v>
      </c>
      <c r="K20" s="353"/>
      <c r="L20" s="354"/>
      <c r="M20" s="355" t="s">
        <v>574</v>
      </c>
      <c r="N20" s="356"/>
      <c r="O20" s="357"/>
      <c r="P20" s="355" t="s">
        <v>573</v>
      </c>
      <c r="Q20" s="356"/>
      <c r="R20" s="357"/>
      <c r="S20" s="371"/>
      <c r="T20" s="372"/>
      <c r="U20" s="372"/>
      <c r="V20" s="372"/>
      <c r="W20" s="372"/>
      <c r="X20" s="373"/>
      <c r="Y20" s="111"/>
      <c r="Z20" s="111"/>
      <c r="AA20" s="111"/>
    </row>
    <row r="21" spans="2:27" s="75" customFormat="1" ht="43.9" customHeight="1">
      <c r="B21" s="109" t="s">
        <v>572</v>
      </c>
      <c r="C21" s="418" t="s">
        <v>571</v>
      </c>
      <c r="D21" s="419"/>
      <c r="E21" s="385">
        <v>1</v>
      </c>
      <c r="F21" s="386"/>
      <c r="G21" s="385">
        <v>1</v>
      </c>
      <c r="H21" s="376"/>
      <c r="I21" s="377"/>
      <c r="J21" s="385" t="s">
        <v>622</v>
      </c>
      <c r="K21" s="376"/>
      <c r="L21" s="377"/>
      <c r="M21" s="385" t="s">
        <v>621</v>
      </c>
      <c r="N21" s="376"/>
      <c r="O21" s="377"/>
      <c r="P21" s="375" t="s">
        <v>568</v>
      </c>
      <c r="Q21" s="376"/>
      <c r="R21" s="377"/>
      <c r="S21" s="375" t="s">
        <v>567</v>
      </c>
      <c r="T21" s="376"/>
      <c r="U21" s="376"/>
      <c r="V21" s="376"/>
      <c r="W21" s="376"/>
      <c r="X21" s="377"/>
      <c r="Y21" s="111"/>
      <c r="Z21" s="111"/>
      <c r="AA21" s="111"/>
    </row>
    <row r="22" spans="2:27" s="75" customFormat="1" ht="25.15" customHeight="1">
      <c r="B22" s="374" t="s">
        <v>566</v>
      </c>
      <c r="C22" s="374"/>
      <c r="D22" s="374"/>
      <c r="E22" s="374"/>
      <c r="F22" s="374"/>
      <c r="G22" s="374"/>
      <c r="H22" s="374"/>
      <c r="I22" s="374"/>
      <c r="J22" s="374"/>
      <c r="K22" s="374"/>
      <c r="L22" s="374"/>
      <c r="M22" s="374"/>
      <c r="N22" s="374" t="s">
        <v>565</v>
      </c>
      <c r="O22" s="374"/>
      <c r="P22" s="374"/>
      <c r="Q22" s="374"/>
      <c r="R22" s="374"/>
      <c r="S22" s="374"/>
      <c r="T22" s="374"/>
      <c r="U22" s="374"/>
      <c r="V22" s="374"/>
      <c r="W22" s="374"/>
      <c r="X22" s="374"/>
      <c r="Y22" s="111"/>
      <c r="Z22" s="111"/>
      <c r="AA22" s="111"/>
    </row>
    <row r="23" spans="2:27" s="75" customFormat="1" ht="45.4" customHeight="1">
      <c r="B23" s="378" t="s">
        <v>620</v>
      </c>
      <c r="C23" s="378"/>
      <c r="D23" s="378"/>
      <c r="E23" s="378"/>
      <c r="F23" s="378"/>
      <c r="G23" s="378"/>
      <c r="H23" s="378"/>
      <c r="I23" s="378"/>
      <c r="J23" s="378"/>
      <c r="K23" s="378"/>
      <c r="L23" s="378"/>
      <c r="M23" s="378"/>
      <c r="N23" s="378" t="s">
        <v>619</v>
      </c>
      <c r="O23" s="378"/>
      <c r="P23" s="378"/>
      <c r="Q23" s="378"/>
      <c r="R23" s="378"/>
      <c r="S23" s="378"/>
      <c r="T23" s="378"/>
      <c r="U23" s="378"/>
      <c r="V23" s="378"/>
      <c r="W23" s="378"/>
      <c r="X23" s="378"/>
      <c r="Y23" s="111"/>
      <c r="Z23" s="111"/>
      <c r="AA23" s="92"/>
    </row>
    <row r="24" spans="2:27" s="75" customFormat="1" ht="19.149999999999999" customHeight="1">
      <c r="B24" s="359" t="s">
        <v>562</v>
      </c>
      <c r="C24" s="360"/>
      <c r="D24" s="360"/>
      <c r="E24" s="360"/>
      <c r="F24" s="360"/>
      <c r="G24" s="360"/>
      <c r="H24" s="360"/>
      <c r="I24" s="360"/>
      <c r="J24" s="360"/>
      <c r="K24" s="360"/>
      <c r="L24" s="360"/>
      <c r="M24" s="360"/>
      <c r="N24" s="360"/>
      <c r="O24" s="360"/>
      <c r="P24" s="360"/>
      <c r="Q24" s="360"/>
      <c r="R24" s="360"/>
      <c r="S24" s="360"/>
      <c r="T24" s="360"/>
      <c r="U24" s="360"/>
      <c r="V24" s="360"/>
      <c r="W24" s="360"/>
      <c r="X24" s="361"/>
      <c r="Y24" s="111"/>
      <c r="Z24" s="111"/>
      <c r="AA24" s="111"/>
    </row>
    <row r="25" spans="2:27" s="75" customFormat="1" ht="19.149999999999999" customHeight="1">
      <c r="B25" s="394" t="s">
        <v>561</v>
      </c>
      <c r="C25" s="395"/>
      <c r="D25" s="355" t="s">
        <v>26</v>
      </c>
      <c r="E25" s="356"/>
      <c r="F25" s="356"/>
      <c r="G25" s="356"/>
      <c r="H25" s="357"/>
      <c r="I25" s="352" t="s">
        <v>29</v>
      </c>
      <c r="J25" s="353"/>
      <c r="K25" s="353"/>
      <c r="L25" s="353"/>
      <c r="M25" s="354"/>
      <c r="N25" s="352" t="s">
        <v>32</v>
      </c>
      <c r="O25" s="353"/>
      <c r="P25" s="353"/>
      <c r="Q25" s="353"/>
      <c r="R25" s="353"/>
      <c r="S25" s="354"/>
      <c r="T25" s="355" t="s">
        <v>35</v>
      </c>
      <c r="U25" s="356"/>
      <c r="V25" s="356"/>
      <c r="W25" s="356"/>
      <c r="X25" s="357"/>
      <c r="Y25" s="111"/>
      <c r="Z25" s="111"/>
      <c r="AA25" s="111"/>
    </row>
    <row r="26" spans="2:27" s="75" customFormat="1" ht="19.149999999999999" customHeight="1">
      <c r="B26" s="358" t="s">
        <v>548</v>
      </c>
      <c r="C26" s="358"/>
      <c r="D26" s="424">
        <v>1</v>
      </c>
      <c r="E26" s="432"/>
      <c r="F26" s="432"/>
      <c r="G26" s="432"/>
      <c r="H26" s="425"/>
      <c r="I26" s="346">
        <v>1</v>
      </c>
      <c r="J26" s="347"/>
      <c r="K26" s="347"/>
      <c r="L26" s="347"/>
      <c r="M26" s="348"/>
      <c r="N26" s="346">
        <v>0</v>
      </c>
      <c r="O26" s="347"/>
      <c r="P26" s="347"/>
      <c r="Q26" s="347"/>
      <c r="R26" s="347"/>
      <c r="S26" s="348"/>
      <c r="T26" s="346">
        <v>0</v>
      </c>
      <c r="U26" s="347"/>
      <c r="V26" s="347"/>
      <c r="W26" s="347"/>
      <c r="X26" s="348"/>
      <c r="Y26" s="111"/>
      <c r="Z26" s="93"/>
      <c r="AA26" s="93"/>
    </row>
    <row r="27" spans="2:27" s="75" customFormat="1" ht="19.149999999999999" customHeight="1">
      <c r="B27" s="358" t="s">
        <v>547</v>
      </c>
      <c r="C27" s="358"/>
      <c r="D27" s="424">
        <v>1</v>
      </c>
      <c r="E27" s="432"/>
      <c r="F27" s="432"/>
      <c r="G27" s="432"/>
      <c r="H27" s="425"/>
      <c r="I27" s="346">
        <v>1</v>
      </c>
      <c r="J27" s="347"/>
      <c r="K27" s="347"/>
      <c r="L27" s="347"/>
      <c r="M27" s="348"/>
      <c r="N27" s="346">
        <v>0</v>
      </c>
      <c r="O27" s="347"/>
      <c r="P27" s="347"/>
      <c r="Q27" s="347"/>
      <c r="R27" s="347"/>
      <c r="S27" s="348"/>
      <c r="T27" s="346">
        <v>0</v>
      </c>
      <c r="U27" s="347"/>
      <c r="V27" s="347"/>
      <c r="W27" s="347"/>
      <c r="X27" s="348"/>
      <c r="Y27" s="92"/>
      <c r="Z27" s="111"/>
      <c r="AA27" s="111"/>
    </row>
    <row r="28" spans="2:27" s="75" customFormat="1" ht="19.899999999999999" customHeight="1">
      <c r="B28" s="406" t="s">
        <v>546</v>
      </c>
      <c r="C28" s="406"/>
      <c r="D28" s="406"/>
      <c r="E28" s="406"/>
      <c r="F28" s="406"/>
      <c r="G28" s="406"/>
      <c r="H28" s="406"/>
      <c r="I28" s="406"/>
      <c r="J28" s="406"/>
      <c r="K28" s="406"/>
      <c r="L28" s="406"/>
      <c r="M28" s="406"/>
      <c r="N28" s="406"/>
      <c r="O28" s="406"/>
      <c r="P28" s="406"/>
      <c r="Q28" s="406"/>
      <c r="R28" s="406"/>
      <c r="S28" s="406"/>
      <c r="T28" s="406"/>
      <c r="U28" s="406"/>
      <c r="V28" s="406"/>
      <c r="W28" s="406"/>
      <c r="X28" s="406"/>
      <c r="Y28" s="111"/>
      <c r="Z28" s="111"/>
      <c r="AA28" s="111"/>
    </row>
    <row r="29" spans="2:27" s="75" customFormat="1" ht="19.899999999999999" customHeight="1">
      <c r="B29" s="115"/>
      <c r="C29" s="116"/>
      <c r="D29" s="116"/>
      <c r="E29" s="116"/>
      <c r="F29" s="116"/>
      <c r="G29" s="116"/>
      <c r="H29" s="116"/>
      <c r="I29" s="116"/>
      <c r="J29" s="116"/>
      <c r="K29" s="116"/>
      <c r="L29" s="116"/>
      <c r="M29" s="116"/>
      <c r="N29" s="116"/>
      <c r="O29" s="116"/>
      <c r="P29" s="116"/>
      <c r="Q29" s="116"/>
      <c r="R29" s="116"/>
      <c r="S29" s="116"/>
      <c r="T29" s="116"/>
      <c r="U29" s="116"/>
      <c r="V29" s="116"/>
      <c r="W29" s="116"/>
      <c r="X29" s="117"/>
      <c r="Y29" s="111"/>
      <c r="Z29" s="111"/>
      <c r="AA29" s="111"/>
    </row>
    <row r="30" spans="2:27" s="75" customFormat="1" ht="38.25">
      <c r="B30" s="114" t="s">
        <v>545</v>
      </c>
      <c r="C30" s="119" t="s">
        <v>544</v>
      </c>
      <c r="D30" s="119" t="s">
        <v>543</v>
      </c>
      <c r="E30" s="119" t="s">
        <v>698</v>
      </c>
      <c r="F30" s="111"/>
      <c r="G30" s="111"/>
      <c r="H30" s="399"/>
      <c r="I30" s="399"/>
      <c r="J30" s="399"/>
      <c r="K30" s="399"/>
      <c r="L30" s="399"/>
      <c r="M30" s="399"/>
      <c r="N30" s="399"/>
      <c r="O30" s="399"/>
      <c r="P30" s="399"/>
      <c r="Q30" s="399"/>
      <c r="R30" s="399"/>
      <c r="S30" s="402"/>
      <c r="T30" s="402"/>
      <c r="U30" s="402"/>
      <c r="V30" s="402"/>
      <c r="W30" s="402"/>
      <c r="X30" s="403"/>
      <c r="Y30" s="111"/>
      <c r="Z30" s="111"/>
      <c r="AA30" s="111"/>
    </row>
    <row r="31" spans="2:27" s="75" customFormat="1" ht="17.649999999999999" customHeight="1">
      <c r="B31" s="88" t="s">
        <v>26</v>
      </c>
      <c r="C31" s="87">
        <f>IF(ISERROR($D$26/$D$27),0,$D$26/$D$27)</f>
        <v>1</v>
      </c>
      <c r="D31" s="86">
        <f>$E$21</f>
        <v>1</v>
      </c>
      <c r="E31" s="420">
        <f>SUM(C31:C34)*0.25</f>
        <v>0.5</v>
      </c>
      <c r="F31" s="111"/>
      <c r="G31" s="111"/>
      <c r="H31" s="407"/>
      <c r="I31" s="407"/>
      <c r="J31" s="399"/>
      <c r="K31" s="399"/>
      <c r="L31" s="82"/>
      <c r="M31" s="89"/>
      <c r="N31" s="407"/>
      <c r="O31" s="407"/>
      <c r="P31" s="407"/>
      <c r="Q31" s="407"/>
      <c r="R31" s="407"/>
      <c r="S31" s="400"/>
      <c r="T31" s="400"/>
      <c r="U31" s="400"/>
      <c r="V31" s="400"/>
      <c r="W31" s="400"/>
      <c r="X31" s="401"/>
      <c r="Y31" s="111"/>
      <c r="Z31" s="111"/>
      <c r="AA31" s="111"/>
    </row>
    <row r="32" spans="2:27" s="75" customFormat="1" ht="17.649999999999999" customHeight="1">
      <c r="B32" s="88" t="s">
        <v>29</v>
      </c>
      <c r="C32" s="87">
        <f>IF(ISERROR($I$26/$I$27),0,$I$26/$I$27)</f>
        <v>1</v>
      </c>
      <c r="D32" s="86">
        <f>$E$21</f>
        <v>1</v>
      </c>
      <c r="E32" s="421"/>
      <c r="F32" s="111"/>
      <c r="G32" s="111"/>
      <c r="H32" s="399"/>
      <c r="I32" s="399"/>
      <c r="J32" s="399"/>
      <c r="K32" s="399"/>
      <c r="L32" s="78"/>
      <c r="M32" s="82"/>
      <c r="N32" s="399"/>
      <c r="O32" s="399"/>
      <c r="P32" s="399"/>
      <c r="Q32" s="399"/>
      <c r="R32" s="399"/>
      <c r="S32" s="400"/>
      <c r="T32" s="400"/>
      <c r="U32" s="400"/>
      <c r="V32" s="400"/>
      <c r="W32" s="400"/>
      <c r="X32" s="401"/>
      <c r="Y32" s="111"/>
      <c r="Z32" s="111"/>
      <c r="AA32" s="111"/>
    </row>
    <row r="33" spans="2:27" s="75" customFormat="1" ht="17.649999999999999" customHeight="1">
      <c r="B33" s="88" t="s">
        <v>32</v>
      </c>
      <c r="C33" s="87">
        <f>IF(ISERROR($N$26/$N$27),0,$N$26/$N$27)</f>
        <v>0</v>
      </c>
      <c r="D33" s="86">
        <f>$E$21</f>
        <v>1</v>
      </c>
      <c r="E33" s="421"/>
      <c r="F33" s="111"/>
      <c r="G33" s="111"/>
      <c r="H33" s="399"/>
      <c r="I33" s="399"/>
      <c r="J33" s="399"/>
      <c r="K33" s="399"/>
      <c r="L33" s="78"/>
      <c r="M33" s="82"/>
      <c r="N33" s="399"/>
      <c r="O33" s="399"/>
      <c r="P33" s="399"/>
      <c r="Q33" s="399"/>
      <c r="R33" s="399"/>
      <c r="S33" s="400"/>
      <c r="T33" s="400"/>
      <c r="U33" s="400"/>
      <c r="V33" s="400"/>
      <c r="W33" s="400"/>
      <c r="X33" s="401"/>
      <c r="Y33" s="111"/>
      <c r="Z33" s="111"/>
      <c r="AA33" s="111"/>
    </row>
    <row r="34" spans="2:27" s="75" customFormat="1" ht="17.649999999999999" customHeight="1">
      <c r="B34" s="88" t="s">
        <v>35</v>
      </c>
      <c r="C34" s="87">
        <f>IF(ISERROR($T$26/$T$27),0,$T$26/$T$27)</f>
        <v>0</v>
      </c>
      <c r="D34" s="86">
        <f>$E$21</f>
        <v>1</v>
      </c>
      <c r="E34" s="422"/>
      <c r="F34" s="111"/>
      <c r="G34" s="111"/>
      <c r="H34" s="399"/>
      <c r="I34" s="399"/>
      <c r="J34" s="399"/>
      <c r="K34" s="399"/>
      <c r="L34" s="78"/>
      <c r="M34" s="82"/>
      <c r="N34" s="399"/>
      <c r="O34" s="399"/>
      <c r="P34" s="399"/>
      <c r="Q34" s="399"/>
      <c r="R34" s="399"/>
      <c r="S34" s="400"/>
      <c r="T34" s="400"/>
      <c r="U34" s="400"/>
      <c r="V34" s="400"/>
      <c r="W34" s="400"/>
      <c r="X34" s="401"/>
      <c r="Y34" s="111"/>
      <c r="Z34" s="111"/>
      <c r="AA34" s="111"/>
    </row>
    <row r="35" spans="2:27" s="75" customFormat="1" ht="26.45" customHeight="1">
      <c r="B35" s="414" t="s">
        <v>699</v>
      </c>
      <c r="C35" s="415"/>
      <c r="D35" s="415"/>
      <c r="E35" s="416"/>
      <c r="F35" s="111"/>
      <c r="G35" s="111"/>
      <c r="H35" s="399"/>
      <c r="I35" s="399"/>
      <c r="J35" s="399"/>
      <c r="K35" s="399"/>
      <c r="L35" s="78"/>
      <c r="M35" s="82"/>
      <c r="N35" s="399"/>
      <c r="O35" s="399"/>
      <c r="P35" s="399"/>
      <c r="Q35" s="399"/>
      <c r="R35" s="399"/>
      <c r="S35" s="400"/>
      <c r="T35" s="400"/>
      <c r="U35" s="400"/>
      <c r="V35" s="400"/>
      <c r="W35" s="400"/>
      <c r="X35" s="401"/>
      <c r="Y35" s="111"/>
      <c r="Z35" s="111"/>
      <c r="AA35" s="111"/>
    </row>
    <row r="36" spans="2:27" s="75" customFormat="1" ht="17.649999999999999" customHeight="1">
      <c r="B36" s="85"/>
      <c r="C36" s="79"/>
      <c r="D36" s="84"/>
      <c r="E36" s="84"/>
      <c r="F36" s="111"/>
      <c r="G36" s="111"/>
      <c r="H36" s="399"/>
      <c r="I36" s="399"/>
      <c r="J36" s="399"/>
      <c r="K36" s="399"/>
      <c r="L36" s="78"/>
      <c r="M36" s="82"/>
      <c r="N36" s="399"/>
      <c r="O36" s="399"/>
      <c r="P36" s="399"/>
      <c r="Q36" s="399"/>
      <c r="R36" s="399"/>
      <c r="S36" s="400"/>
      <c r="T36" s="400"/>
      <c r="U36" s="400"/>
      <c r="V36" s="400"/>
      <c r="W36" s="400"/>
      <c r="X36" s="401"/>
      <c r="Y36" s="111"/>
      <c r="Z36" s="111"/>
      <c r="AA36" s="111"/>
    </row>
    <row r="37" spans="2:27" s="75" customFormat="1" ht="17.649999999999999" customHeight="1">
      <c r="B37" s="85"/>
      <c r="C37" s="79"/>
      <c r="D37" s="84"/>
      <c r="E37" s="84"/>
      <c r="F37" s="111"/>
      <c r="G37" s="111"/>
      <c r="H37" s="399"/>
      <c r="I37" s="399"/>
      <c r="J37" s="399"/>
      <c r="K37" s="399"/>
      <c r="L37" s="78"/>
      <c r="M37" s="82"/>
      <c r="N37" s="399"/>
      <c r="O37" s="399"/>
      <c r="P37" s="399"/>
      <c r="Q37" s="399"/>
      <c r="R37" s="399"/>
      <c r="S37" s="400"/>
      <c r="T37" s="400"/>
      <c r="U37" s="400"/>
      <c r="V37" s="400"/>
      <c r="W37" s="400"/>
      <c r="X37" s="401"/>
      <c r="Y37" s="111"/>
      <c r="Z37" s="111"/>
      <c r="AA37" s="111"/>
    </row>
    <row r="38" spans="2:27" s="75" customFormat="1" ht="17.649999999999999" customHeight="1">
      <c r="B38" s="85"/>
      <c r="C38" s="79"/>
      <c r="D38" s="84"/>
      <c r="E38" s="84"/>
      <c r="F38" s="111"/>
      <c r="G38" s="111"/>
      <c r="H38" s="399"/>
      <c r="I38" s="399"/>
      <c r="J38" s="399"/>
      <c r="K38" s="399"/>
      <c r="L38" s="78"/>
      <c r="M38" s="82"/>
      <c r="N38" s="399"/>
      <c r="O38" s="399"/>
      <c r="P38" s="399"/>
      <c r="Q38" s="399"/>
      <c r="R38" s="399"/>
      <c r="S38" s="400"/>
      <c r="T38" s="400"/>
      <c r="U38" s="400"/>
      <c r="V38" s="400"/>
      <c r="W38" s="400"/>
      <c r="X38" s="401"/>
      <c r="Y38" s="111"/>
      <c r="Z38" s="111"/>
      <c r="AA38" s="111"/>
    </row>
    <row r="39" spans="2:27" s="75" customFormat="1" ht="17.649999999999999" customHeight="1">
      <c r="B39" s="85"/>
      <c r="C39" s="79"/>
      <c r="D39" s="84"/>
      <c r="E39" s="84"/>
      <c r="F39" s="111"/>
      <c r="G39" s="111"/>
      <c r="H39" s="399"/>
      <c r="I39" s="399"/>
      <c r="J39" s="399"/>
      <c r="K39" s="399"/>
      <c r="L39" s="78"/>
      <c r="M39" s="82"/>
      <c r="N39" s="399"/>
      <c r="O39" s="399"/>
      <c r="P39" s="399"/>
      <c r="Q39" s="399"/>
      <c r="R39" s="399"/>
      <c r="S39" s="400"/>
      <c r="T39" s="400"/>
      <c r="U39" s="400"/>
      <c r="V39" s="400"/>
      <c r="W39" s="400"/>
      <c r="X39" s="401"/>
      <c r="Y39" s="111"/>
      <c r="Z39" s="111"/>
      <c r="AA39" s="111"/>
    </row>
    <row r="40" spans="2:27" s="75" customFormat="1" ht="17.649999999999999" customHeight="1">
      <c r="B40" s="85"/>
      <c r="C40" s="79"/>
      <c r="D40" s="84"/>
      <c r="E40" s="84"/>
      <c r="F40" s="111"/>
      <c r="G40" s="111"/>
      <c r="H40" s="399"/>
      <c r="I40" s="399"/>
      <c r="J40" s="399"/>
      <c r="K40" s="399"/>
      <c r="L40" s="78"/>
      <c r="M40" s="82"/>
      <c r="N40" s="399"/>
      <c r="O40" s="399"/>
      <c r="P40" s="399"/>
      <c r="Q40" s="399"/>
      <c r="R40" s="399"/>
      <c r="S40" s="400"/>
      <c r="T40" s="400"/>
      <c r="U40" s="400"/>
      <c r="V40" s="400"/>
      <c r="W40" s="400"/>
      <c r="X40" s="401"/>
      <c r="Y40" s="111"/>
      <c r="Z40" s="111"/>
      <c r="AA40" s="111"/>
    </row>
    <row r="41" spans="2:27" s="75" customFormat="1" ht="17.649999999999999" customHeight="1">
      <c r="B41" s="85"/>
      <c r="C41" s="79"/>
      <c r="D41" s="84"/>
      <c r="E41" s="84"/>
      <c r="F41" s="111"/>
      <c r="G41" s="111"/>
      <c r="H41" s="399"/>
      <c r="I41" s="399"/>
      <c r="J41" s="399"/>
      <c r="K41" s="399"/>
      <c r="L41" s="78"/>
      <c r="M41" s="82"/>
      <c r="N41" s="399"/>
      <c r="O41" s="399"/>
      <c r="P41" s="399"/>
      <c r="Q41" s="399"/>
      <c r="R41" s="399"/>
      <c r="S41" s="400"/>
      <c r="T41" s="400"/>
      <c r="U41" s="400"/>
      <c r="V41" s="400"/>
      <c r="W41" s="400"/>
      <c r="X41" s="401"/>
      <c r="Y41" s="111"/>
      <c r="Z41" s="111"/>
      <c r="AA41" s="111"/>
    </row>
    <row r="42" spans="2:27" s="75" customFormat="1" ht="17.25" customHeight="1">
      <c r="B42" s="85"/>
      <c r="C42" s="79"/>
      <c r="D42" s="84"/>
      <c r="E42" s="84"/>
      <c r="F42" s="111"/>
      <c r="G42" s="111"/>
      <c r="H42" s="399"/>
      <c r="I42" s="399"/>
      <c r="J42" s="399"/>
      <c r="K42" s="399"/>
      <c r="L42" s="78"/>
      <c r="M42" s="82"/>
      <c r="N42" s="399"/>
      <c r="O42" s="399"/>
      <c r="P42" s="399"/>
      <c r="Q42" s="399"/>
      <c r="R42" s="399"/>
      <c r="S42" s="402"/>
      <c r="T42" s="402"/>
      <c r="U42" s="402"/>
      <c r="V42" s="402"/>
      <c r="W42" s="402"/>
      <c r="X42" s="403"/>
      <c r="Y42" s="111"/>
      <c r="Z42" s="111"/>
      <c r="AA42" s="111"/>
    </row>
    <row r="43" spans="2:27" s="75" customFormat="1" ht="17.25" customHeight="1">
      <c r="B43" s="100"/>
      <c r="C43" s="99"/>
      <c r="D43" s="98"/>
      <c r="E43" s="98"/>
      <c r="F43" s="96"/>
      <c r="G43" s="96"/>
      <c r="H43" s="96"/>
      <c r="I43" s="96"/>
      <c r="J43" s="96"/>
      <c r="K43" s="96"/>
      <c r="L43" s="97"/>
      <c r="M43" s="118"/>
      <c r="N43" s="96"/>
      <c r="O43" s="96"/>
      <c r="P43" s="96"/>
      <c r="Q43" s="96"/>
      <c r="R43" s="96"/>
      <c r="S43" s="96"/>
      <c r="T43" s="96"/>
      <c r="U43" s="96"/>
      <c r="V43" s="96"/>
      <c r="W43" s="96"/>
      <c r="X43" s="95"/>
      <c r="Y43" s="111"/>
      <c r="Z43" s="111"/>
      <c r="AA43" s="111"/>
    </row>
    <row r="44" spans="2:27" s="75" customFormat="1" ht="15.75" customHeight="1">
      <c r="B44" s="405" t="s">
        <v>530</v>
      </c>
      <c r="C44" s="405"/>
      <c r="D44" s="405"/>
      <c r="E44" s="405"/>
      <c r="F44" s="405"/>
      <c r="G44" s="405"/>
      <c r="H44" s="405"/>
      <c r="I44" s="405"/>
      <c r="J44" s="405"/>
      <c r="K44" s="405"/>
      <c r="L44" s="405"/>
      <c r="M44" s="405"/>
      <c r="N44" s="405"/>
      <c r="O44" s="405"/>
      <c r="P44" s="405"/>
      <c r="Q44" s="405"/>
      <c r="R44" s="405"/>
      <c r="S44" s="405"/>
      <c r="T44" s="405"/>
      <c r="U44" s="405"/>
      <c r="V44" s="405"/>
      <c r="W44" s="405"/>
      <c r="X44" s="405"/>
      <c r="Y44" s="111"/>
      <c r="Z44" s="83"/>
      <c r="AA44" s="111"/>
    </row>
    <row r="45" spans="2:27" s="75" customFormat="1" ht="53.25" customHeight="1">
      <c r="B45" s="426" t="s">
        <v>772</v>
      </c>
      <c r="C45" s="427"/>
      <c r="D45" s="427"/>
      <c r="E45" s="427"/>
      <c r="F45" s="427"/>
      <c r="G45" s="427"/>
      <c r="H45" s="427"/>
      <c r="I45" s="427"/>
      <c r="J45" s="427"/>
      <c r="K45" s="427"/>
      <c r="L45" s="427"/>
      <c r="M45" s="427"/>
      <c r="N45" s="427"/>
      <c r="O45" s="427"/>
      <c r="P45" s="427"/>
      <c r="Q45" s="427"/>
      <c r="R45" s="427"/>
      <c r="S45" s="427"/>
      <c r="T45" s="427"/>
      <c r="U45" s="427"/>
      <c r="V45" s="427"/>
      <c r="W45" s="427"/>
      <c r="X45" s="428"/>
      <c r="Y45" s="82"/>
      <c r="Z45" s="82"/>
      <c r="AA45" s="82"/>
    </row>
    <row r="46" spans="2:27" s="75" customFormat="1" ht="18" customHeight="1">
      <c r="B46" s="404" t="s">
        <v>529</v>
      </c>
      <c r="C46" s="404"/>
      <c r="D46" s="404"/>
      <c r="E46" s="404"/>
      <c r="F46" s="404"/>
      <c r="G46" s="404"/>
      <c r="H46" s="404"/>
      <c r="I46" s="404"/>
      <c r="J46" s="404"/>
      <c r="K46" s="404"/>
      <c r="L46" s="404"/>
      <c r="M46" s="404"/>
      <c r="N46" s="404"/>
      <c r="O46" s="404"/>
      <c r="P46" s="404"/>
      <c r="Q46" s="404"/>
      <c r="R46" s="404"/>
      <c r="S46" s="404"/>
      <c r="T46" s="404"/>
      <c r="U46" s="404"/>
      <c r="V46" s="404"/>
      <c r="W46" s="404"/>
      <c r="X46" s="404"/>
      <c r="Y46" s="80"/>
      <c r="Z46" s="79"/>
      <c r="AA46" s="78"/>
    </row>
    <row r="47" spans="2:27" s="75" customFormat="1" ht="40.5" customHeight="1">
      <c r="B47" s="426" t="s">
        <v>773</v>
      </c>
      <c r="C47" s="427"/>
      <c r="D47" s="427"/>
      <c r="E47" s="427"/>
      <c r="F47" s="427"/>
      <c r="G47" s="427"/>
      <c r="H47" s="427"/>
      <c r="I47" s="427"/>
      <c r="J47" s="427"/>
      <c r="K47" s="427"/>
      <c r="L47" s="427"/>
      <c r="M47" s="427"/>
      <c r="N47" s="427"/>
      <c r="O47" s="427"/>
      <c r="P47" s="427"/>
      <c r="Q47" s="427"/>
      <c r="R47" s="427"/>
      <c r="S47" s="427"/>
      <c r="T47" s="427"/>
      <c r="U47" s="427"/>
      <c r="V47" s="427"/>
      <c r="W47" s="427"/>
      <c r="X47" s="428"/>
      <c r="Y47" s="80"/>
      <c r="Z47" s="79"/>
      <c r="AA47" s="78"/>
    </row>
    <row r="48" spans="2:27" s="75" customFormat="1" ht="16.149999999999999" customHeight="1">
      <c r="B48" s="404" t="s">
        <v>528</v>
      </c>
      <c r="C48" s="404"/>
      <c r="D48" s="404"/>
      <c r="E48" s="404"/>
      <c r="F48" s="404"/>
      <c r="G48" s="404"/>
      <c r="H48" s="404"/>
      <c r="I48" s="404"/>
      <c r="J48" s="404"/>
      <c r="K48" s="404"/>
      <c r="L48" s="404"/>
      <c r="M48" s="404"/>
      <c r="N48" s="404"/>
      <c r="O48" s="404"/>
      <c r="P48" s="404"/>
      <c r="Q48" s="404"/>
      <c r="R48" s="404"/>
      <c r="S48" s="404"/>
      <c r="T48" s="404"/>
      <c r="U48" s="404"/>
      <c r="V48" s="404"/>
      <c r="W48" s="404"/>
      <c r="X48" s="404"/>
      <c r="Y48" s="80"/>
      <c r="Z48" s="79"/>
      <c r="AA48" s="78"/>
    </row>
    <row r="49" spans="2:27" s="75" customFormat="1" ht="15.6" customHeight="1">
      <c r="B49" s="81" t="s">
        <v>3</v>
      </c>
      <c r="C49" s="409" t="s">
        <v>527</v>
      </c>
      <c r="D49" s="410"/>
      <c r="E49" s="408" t="s">
        <v>526</v>
      </c>
      <c r="F49" s="409"/>
      <c r="G49" s="409"/>
      <c r="H49" s="409"/>
      <c r="I49" s="409"/>
      <c r="J49" s="409"/>
      <c r="K49" s="410"/>
      <c r="L49" s="408" t="s">
        <v>525</v>
      </c>
      <c r="M49" s="409"/>
      <c r="N49" s="409"/>
      <c r="O49" s="409"/>
      <c r="P49" s="409"/>
      <c r="Q49" s="409"/>
      <c r="R49" s="409"/>
      <c r="S49" s="410"/>
      <c r="T49" s="408" t="s">
        <v>524</v>
      </c>
      <c r="U49" s="409"/>
      <c r="V49" s="409"/>
      <c r="W49" s="409"/>
      <c r="X49" s="410"/>
      <c r="Y49" s="80"/>
      <c r="Z49" s="79"/>
      <c r="AA49" s="78"/>
    </row>
    <row r="50" spans="2:27" s="75" customFormat="1" ht="30" customHeight="1">
      <c r="B50" s="110">
        <v>1</v>
      </c>
      <c r="C50" s="417">
        <v>44305</v>
      </c>
      <c r="D50" s="378"/>
      <c r="E50" s="378" t="s">
        <v>689</v>
      </c>
      <c r="F50" s="378"/>
      <c r="G50" s="378"/>
      <c r="H50" s="378"/>
      <c r="I50" s="378"/>
      <c r="J50" s="378"/>
      <c r="K50" s="378"/>
      <c r="L50" s="378" t="s">
        <v>690</v>
      </c>
      <c r="M50" s="378"/>
      <c r="N50" s="378"/>
      <c r="O50" s="378"/>
      <c r="P50" s="378"/>
      <c r="Q50" s="378"/>
      <c r="R50" s="378"/>
      <c r="S50" s="378"/>
      <c r="T50" s="417">
        <v>44305</v>
      </c>
      <c r="U50" s="378"/>
      <c r="V50" s="378"/>
      <c r="W50" s="378"/>
      <c r="X50" s="378"/>
      <c r="Y50" s="80"/>
      <c r="Z50" s="79"/>
      <c r="AA50" s="78"/>
    </row>
    <row r="51" spans="2:27" s="75" customFormat="1" ht="33.75" customHeight="1">
      <c r="B51" s="110">
        <v>2</v>
      </c>
      <c r="C51" s="417">
        <v>44715</v>
      </c>
      <c r="D51" s="378"/>
      <c r="E51" s="378" t="s">
        <v>691</v>
      </c>
      <c r="F51" s="378"/>
      <c r="G51" s="378"/>
      <c r="H51" s="378"/>
      <c r="I51" s="378"/>
      <c r="J51" s="378"/>
      <c r="K51" s="378"/>
      <c r="L51" s="378" t="s">
        <v>692</v>
      </c>
      <c r="M51" s="378"/>
      <c r="N51" s="378"/>
      <c r="O51" s="378"/>
      <c r="P51" s="378"/>
      <c r="Q51" s="378"/>
      <c r="R51" s="378"/>
      <c r="S51" s="378"/>
      <c r="T51" s="417">
        <v>44785</v>
      </c>
      <c r="U51" s="378"/>
      <c r="V51" s="378"/>
      <c r="W51" s="378"/>
      <c r="X51" s="378"/>
      <c r="Y51" s="80"/>
      <c r="Z51" s="79"/>
      <c r="AA51" s="78"/>
    </row>
    <row r="52" spans="2:27" s="75" customFormat="1" ht="15" customHeight="1">
      <c r="B52" s="110"/>
      <c r="C52" s="378"/>
      <c r="D52" s="378"/>
      <c r="E52" s="378"/>
      <c r="F52" s="378"/>
      <c r="G52" s="378"/>
      <c r="H52" s="378"/>
      <c r="I52" s="378"/>
      <c r="J52" s="378"/>
      <c r="K52" s="378"/>
      <c r="L52" s="378"/>
      <c r="M52" s="378"/>
      <c r="N52" s="378"/>
      <c r="O52" s="378"/>
      <c r="P52" s="378"/>
      <c r="Q52" s="378"/>
      <c r="R52" s="378"/>
      <c r="S52" s="378"/>
      <c r="T52" s="378"/>
      <c r="U52" s="378"/>
      <c r="V52" s="378"/>
      <c r="W52" s="378"/>
      <c r="X52" s="378"/>
      <c r="Y52" s="80"/>
      <c r="Z52" s="79"/>
      <c r="AA52" s="78"/>
    </row>
    <row r="53" spans="2:27" s="75" customFormat="1" ht="15" customHeight="1">
      <c r="B53" s="110"/>
      <c r="C53" s="378"/>
      <c r="D53" s="378"/>
      <c r="E53" s="378"/>
      <c r="F53" s="378"/>
      <c r="G53" s="378"/>
      <c r="H53" s="378"/>
      <c r="I53" s="378"/>
      <c r="J53" s="378"/>
      <c r="K53" s="378"/>
      <c r="L53" s="378"/>
      <c r="M53" s="378"/>
      <c r="N53" s="378"/>
      <c r="O53" s="378"/>
      <c r="P53" s="378"/>
      <c r="Q53" s="378"/>
      <c r="R53" s="378"/>
      <c r="S53" s="378"/>
      <c r="T53" s="378"/>
      <c r="U53" s="378"/>
      <c r="V53" s="378"/>
      <c r="W53" s="378"/>
      <c r="X53" s="378"/>
      <c r="Y53" s="80"/>
      <c r="Z53" s="79"/>
      <c r="AA53" s="78"/>
    </row>
    <row r="54" spans="2:27" s="75" customFormat="1" ht="15" customHeight="1">
      <c r="B54" s="110"/>
      <c r="C54" s="378"/>
      <c r="D54" s="378"/>
      <c r="E54" s="378"/>
      <c r="F54" s="378"/>
      <c r="G54" s="378"/>
      <c r="H54" s="378"/>
      <c r="I54" s="378"/>
      <c r="J54" s="378"/>
      <c r="K54" s="378"/>
      <c r="L54" s="378"/>
      <c r="M54" s="378"/>
      <c r="N54" s="378"/>
      <c r="O54" s="378"/>
      <c r="P54" s="378"/>
      <c r="Q54" s="378"/>
      <c r="R54" s="378"/>
      <c r="S54" s="378"/>
      <c r="T54" s="378"/>
      <c r="U54" s="378"/>
      <c r="V54" s="378"/>
      <c r="W54" s="378"/>
      <c r="X54" s="378"/>
      <c r="Y54" s="80"/>
      <c r="Z54" s="79"/>
      <c r="AA54" s="78"/>
    </row>
    <row r="55" spans="2:27" s="75" customFormat="1" ht="15.6" customHeight="1">
      <c r="B55" s="349" t="s">
        <v>523</v>
      </c>
      <c r="C55" s="350"/>
      <c r="D55" s="350"/>
      <c r="E55" s="350"/>
      <c r="F55" s="350"/>
      <c r="G55" s="350"/>
      <c r="H55" s="350"/>
      <c r="I55" s="350"/>
      <c r="J55" s="350"/>
      <c r="K55" s="350"/>
      <c r="L55" s="350"/>
      <c r="M55" s="350"/>
      <c r="N55" s="350"/>
      <c r="O55" s="350"/>
      <c r="P55" s="350"/>
      <c r="Q55" s="350"/>
      <c r="R55" s="350"/>
      <c r="S55" s="350"/>
      <c r="T55" s="350"/>
      <c r="U55" s="350"/>
      <c r="V55" s="350"/>
      <c r="W55" s="350"/>
      <c r="X55" s="351"/>
      <c r="Y55" s="80"/>
      <c r="Z55" s="79"/>
      <c r="AA55" s="78"/>
    </row>
    <row r="56" spans="2:27" s="75" customFormat="1" ht="26.65" customHeight="1">
      <c r="B56" s="77" t="s">
        <v>522</v>
      </c>
      <c r="C56" s="375" t="s">
        <v>521</v>
      </c>
      <c r="D56" s="376"/>
      <c r="E56" s="376"/>
      <c r="F56" s="376"/>
      <c r="G56" s="376"/>
      <c r="H56" s="376"/>
      <c r="I56" s="376"/>
      <c r="J56" s="376"/>
      <c r="K56" s="376"/>
      <c r="L56" s="376"/>
      <c r="M56" s="377"/>
      <c r="N56" s="383" t="s">
        <v>514</v>
      </c>
      <c r="O56" s="384"/>
      <c r="P56" s="375" t="s">
        <v>520</v>
      </c>
      <c r="Q56" s="376"/>
      <c r="R56" s="376"/>
      <c r="S56" s="376"/>
      <c r="T56" s="376"/>
      <c r="U56" s="376"/>
      <c r="V56" s="376"/>
      <c r="W56" s="376"/>
      <c r="X56" s="377"/>
      <c r="Y56" s="111"/>
      <c r="Z56" s="111"/>
      <c r="AA56" s="111"/>
    </row>
    <row r="57" spans="2:27" s="75" customFormat="1" ht="24.6" customHeight="1">
      <c r="B57" s="77" t="s">
        <v>519</v>
      </c>
      <c r="C57" s="375" t="s">
        <v>518</v>
      </c>
      <c r="D57" s="376"/>
      <c r="E57" s="376"/>
      <c r="F57" s="376"/>
      <c r="G57" s="376"/>
      <c r="H57" s="376"/>
      <c r="I57" s="376"/>
      <c r="J57" s="376"/>
      <c r="K57" s="376"/>
      <c r="L57" s="376"/>
      <c r="M57" s="377"/>
      <c r="N57" s="383" t="s">
        <v>514</v>
      </c>
      <c r="O57" s="384"/>
      <c r="P57" s="375" t="s">
        <v>517</v>
      </c>
      <c r="Q57" s="376"/>
      <c r="R57" s="376"/>
      <c r="S57" s="376"/>
      <c r="T57" s="376"/>
      <c r="U57" s="376"/>
      <c r="V57" s="376"/>
      <c r="W57" s="376"/>
      <c r="X57" s="377"/>
      <c r="Y57" s="111"/>
      <c r="Z57" s="111"/>
      <c r="AA57" s="111"/>
    </row>
    <row r="58" spans="2:27" s="75" customFormat="1" ht="27.6" customHeight="1">
      <c r="B58" s="77" t="s">
        <v>516</v>
      </c>
      <c r="C58" s="375" t="s">
        <v>515</v>
      </c>
      <c r="D58" s="376"/>
      <c r="E58" s="376"/>
      <c r="F58" s="376"/>
      <c r="G58" s="376"/>
      <c r="H58" s="376"/>
      <c r="I58" s="376"/>
      <c r="J58" s="376"/>
      <c r="K58" s="376"/>
      <c r="L58" s="376"/>
      <c r="M58" s="377"/>
      <c r="N58" s="383" t="s">
        <v>514</v>
      </c>
      <c r="O58" s="384"/>
      <c r="P58" s="375" t="s">
        <v>513</v>
      </c>
      <c r="Q58" s="376"/>
      <c r="R58" s="376"/>
      <c r="S58" s="376"/>
      <c r="T58" s="376"/>
      <c r="U58" s="376"/>
      <c r="V58" s="376"/>
      <c r="W58" s="376"/>
      <c r="X58" s="377"/>
      <c r="Y58" s="111"/>
      <c r="Z58" s="111"/>
      <c r="AA58" s="111"/>
    </row>
    <row r="59" spans="2:27" ht="13.5" customHeight="1">
      <c r="B59" s="349" t="s">
        <v>694</v>
      </c>
      <c r="C59" s="350"/>
      <c r="D59" s="350"/>
      <c r="E59" s="350"/>
      <c r="F59" s="350"/>
      <c r="G59" s="350"/>
      <c r="H59" s="350"/>
      <c r="I59" s="350"/>
      <c r="J59" s="350"/>
      <c r="K59" s="350"/>
      <c r="L59" s="350"/>
      <c r="M59" s="350"/>
      <c r="N59" s="350"/>
      <c r="O59" s="350"/>
      <c r="P59" s="350"/>
      <c r="Q59" s="350"/>
      <c r="R59" s="350"/>
      <c r="S59" s="350"/>
      <c r="T59" s="350"/>
      <c r="U59" s="350"/>
      <c r="V59" s="350"/>
      <c r="W59" s="350"/>
      <c r="X59" s="351"/>
    </row>
    <row r="60" spans="2:27" ht="24" customHeight="1">
      <c r="B60" s="77" t="s">
        <v>695</v>
      </c>
      <c r="C60" s="375"/>
      <c r="D60" s="376"/>
      <c r="E60" s="376"/>
      <c r="F60" s="376"/>
      <c r="G60" s="376"/>
      <c r="H60" s="376"/>
      <c r="I60" s="376"/>
      <c r="J60" s="376"/>
      <c r="K60" s="376"/>
      <c r="L60" s="376"/>
      <c r="M60" s="377"/>
      <c r="N60" s="383" t="s">
        <v>514</v>
      </c>
      <c r="O60" s="384"/>
      <c r="P60" s="375"/>
      <c r="Q60" s="376"/>
      <c r="R60" s="376"/>
      <c r="S60" s="376"/>
      <c r="T60" s="376"/>
      <c r="U60" s="376"/>
      <c r="V60" s="376"/>
      <c r="W60" s="376"/>
      <c r="X60" s="377"/>
    </row>
    <row r="61" spans="2:27" ht="24" customHeight="1">
      <c r="B61" s="77" t="s">
        <v>695</v>
      </c>
      <c r="C61" s="375"/>
      <c r="D61" s="376"/>
      <c r="E61" s="376"/>
      <c r="F61" s="376"/>
      <c r="G61" s="376"/>
      <c r="H61" s="376"/>
      <c r="I61" s="376"/>
      <c r="J61" s="376"/>
      <c r="K61" s="376"/>
      <c r="L61" s="376"/>
      <c r="M61" s="377"/>
      <c r="N61" s="383" t="s">
        <v>514</v>
      </c>
      <c r="O61" s="384"/>
      <c r="P61" s="375"/>
      <c r="Q61" s="376"/>
      <c r="R61" s="376"/>
      <c r="S61" s="376"/>
      <c r="T61" s="376"/>
      <c r="U61" s="376"/>
      <c r="V61" s="376"/>
      <c r="W61" s="376"/>
      <c r="X61" s="377"/>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RowHeight="15"/>
  <cols>
    <col min="3" max="3" width="65.85546875" style="4" customWidth="1"/>
    <col min="4" max="4" width="48.42578125" style="4" customWidth="1"/>
    <col min="7" max="7" width="46.140625" customWidth="1"/>
    <col min="11" max="11" width="34.85546875" customWidth="1"/>
  </cols>
  <sheetData>
    <row r="3" spans="3:11">
      <c r="C3" s="51" t="s">
        <v>78</v>
      </c>
      <c r="D3" s="44" t="s">
        <v>79</v>
      </c>
      <c r="G3" s="48" t="s">
        <v>268</v>
      </c>
      <c r="K3" s="50" t="s">
        <v>285</v>
      </c>
    </row>
    <row r="4" spans="3:11" ht="17.25">
      <c r="C4" s="51" t="s">
        <v>77</v>
      </c>
      <c r="D4" s="46" t="s">
        <v>80</v>
      </c>
      <c r="G4" s="48" t="s">
        <v>11</v>
      </c>
      <c r="K4" s="50" t="s">
        <v>286</v>
      </c>
    </row>
    <row r="5" spans="3:11" ht="17.25">
      <c r="C5" s="51" t="s">
        <v>87</v>
      </c>
      <c r="D5" s="47" t="s">
        <v>81</v>
      </c>
      <c r="G5" s="48" t="s">
        <v>269</v>
      </c>
      <c r="K5" s="50" t="s">
        <v>287</v>
      </c>
    </row>
    <row r="6" spans="3:11" ht="34.5">
      <c r="C6" s="51" t="s">
        <v>96</v>
      </c>
      <c r="D6" s="47" t="s">
        <v>82</v>
      </c>
      <c r="G6" s="48" t="s">
        <v>270</v>
      </c>
      <c r="K6" s="50" t="s">
        <v>288</v>
      </c>
    </row>
    <row r="7" spans="3:11" ht="34.5">
      <c r="C7" s="51" t="s">
        <v>110</v>
      </c>
      <c r="D7" s="47" t="s">
        <v>83</v>
      </c>
      <c r="G7" s="48" t="s">
        <v>284</v>
      </c>
      <c r="K7" s="50" t="s">
        <v>289</v>
      </c>
    </row>
    <row r="8" spans="3:11" ht="34.5">
      <c r="C8" s="51" t="s">
        <v>121</v>
      </c>
      <c r="D8" s="47" t="s">
        <v>84</v>
      </c>
      <c r="G8" s="48" t="s">
        <v>271</v>
      </c>
      <c r="K8" s="50" t="s">
        <v>290</v>
      </c>
    </row>
    <row r="9" spans="3:11" ht="34.5">
      <c r="C9" s="51" t="s">
        <v>131</v>
      </c>
      <c r="D9" s="47" t="s">
        <v>85</v>
      </c>
      <c r="G9" s="48" t="s">
        <v>273</v>
      </c>
      <c r="K9" s="50" t="s">
        <v>291</v>
      </c>
    </row>
    <row r="10" spans="3:11" ht="51.75">
      <c r="C10" s="51" t="s">
        <v>140</v>
      </c>
      <c r="D10" s="47" t="s">
        <v>86</v>
      </c>
      <c r="G10" s="48" t="s">
        <v>272</v>
      </c>
      <c r="K10" s="50" t="s">
        <v>292</v>
      </c>
    </row>
    <row r="11" spans="3:11" ht="34.5">
      <c r="C11" s="51" t="s">
        <v>146</v>
      </c>
      <c r="D11" s="47" t="s">
        <v>88</v>
      </c>
      <c r="G11" s="48" t="s">
        <v>274</v>
      </c>
      <c r="K11" s="50" t="s">
        <v>293</v>
      </c>
    </row>
    <row r="12" spans="3:11" ht="34.5">
      <c r="C12" s="51" t="s">
        <v>159</v>
      </c>
      <c r="D12" s="47" t="s">
        <v>89</v>
      </c>
      <c r="G12" s="48" t="s">
        <v>275</v>
      </c>
      <c r="K12" s="50" t="s">
        <v>294</v>
      </c>
    </row>
    <row r="13" spans="3:11" ht="34.5">
      <c r="C13" s="51" t="s">
        <v>168</v>
      </c>
      <c r="D13" s="47" t="s">
        <v>90</v>
      </c>
      <c r="G13" s="48" t="s">
        <v>276</v>
      </c>
      <c r="K13" s="50" t="s">
        <v>295</v>
      </c>
    </row>
    <row r="14" spans="3:11" ht="34.5">
      <c r="C14" s="51" t="s">
        <v>179</v>
      </c>
      <c r="D14" s="47" t="s">
        <v>91</v>
      </c>
      <c r="G14" s="48" t="s">
        <v>277</v>
      </c>
      <c r="K14" s="50" t="s">
        <v>296</v>
      </c>
    </row>
    <row r="15" spans="3:11" ht="34.5">
      <c r="C15" s="51" t="s">
        <v>190</v>
      </c>
      <c r="D15" s="47" t="s">
        <v>92</v>
      </c>
      <c r="G15" s="48" t="s">
        <v>278</v>
      </c>
      <c r="K15" s="50" t="s">
        <v>297</v>
      </c>
    </row>
    <row r="16" spans="3:11" ht="51.75">
      <c r="C16" s="51" t="s">
        <v>202</v>
      </c>
      <c r="D16" s="47" t="s">
        <v>93</v>
      </c>
      <c r="G16" s="48" t="s">
        <v>279</v>
      </c>
      <c r="K16" s="50" t="s">
        <v>298</v>
      </c>
    </row>
    <row r="17" spans="3:11" ht="51.75">
      <c r="C17" s="51" t="s">
        <v>208</v>
      </c>
      <c r="D17" s="47" t="s">
        <v>94</v>
      </c>
      <c r="G17" s="49" t="s">
        <v>280</v>
      </c>
      <c r="K17" s="50" t="s">
        <v>299</v>
      </c>
    </row>
    <row r="18" spans="3:11" ht="51.75">
      <c r="C18" s="51" t="s">
        <v>219</v>
      </c>
      <c r="D18" s="47" t="s">
        <v>95</v>
      </c>
      <c r="G18" s="49" t="s">
        <v>281</v>
      </c>
      <c r="K18" s="50" t="s">
        <v>300</v>
      </c>
    </row>
    <row r="19" spans="3:11" ht="17.25">
      <c r="C19" s="51" t="s">
        <v>232</v>
      </c>
      <c r="D19" s="47" t="s">
        <v>97</v>
      </c>
      <c r="G19" s="48" t="s">
        <v>282</v>
      </c>
      <c r="K19" s="50" t="s">
        <v>301</v>
      </c>
    </row>
    <row r="20" spans="3:11" ht="34.5">
      <c r="C20" s="51" t="s">
        <v>245</v>
      </c>
      <c r="D20" s="47" t="s">
        <v>98</v>
      </c>
      <c r="G20" s="48" t="s">
        <v>283</v>
      </c>
      <c r="K20" s="50" t="s">
        <v>302</v>
      </c>
    </row>
    <row r="21" spans="3:11" ht="34.5">
      <c r="D21" s="47" t="s">
        <v>99</v>
      </c>
    </row>
    <row r="22" spans="3:11" ht="34.5">
      <c r="C22" s="4" t="s">
        <v>265</v>
      </c>
      <c r="D22" s="47" t="s">
        <v>100</v>
      </c>
    </row>
    <row r="23" spans="3:11" ht="17.25">
      <c r="C23" s="4" t="s">
        <v>266</v>
      </c>
      <c r="D23" s="47" t="s">
        <v>101</v>
      </c>
      <c r="G23" s="48"/>
    </row>
    <row r="24" spans="3:11" ht="17.25">
      <c r="C24" s="4" t="s">
        <v>267</v>
      </c>
      <c r="D24" s="47" t="s">
        <v>102</v>
      </c>
    </row>
    <row r="25" spans="3:11" ht="34.5">
      <c r="D25" s="47" t="s">
        <v>103</v>
      </c>
    </row>
    <row r="26" spans="3:11" ht="17.25">
      <c r="D26" s="47" t="s">
        <v>104</v>
      </c>
    </row>
    <row r="27" spans="3:11" ht="51.75">
      <c r="C27" s="52" t="s">
        <v>303</v>
      </c>
      <c r="D27" s="47" t="s">
        <v>105</v>
      </c>
    </row>
    <row r="28" spans="3:11" ht="34.5">
      <c r="C28" s="52" t="s">
        <v>304</v>
      </c>
      <c r="D28" s="47" t="s">
        <v>106</v>
      </c>
      <c r="G28" s="48"/>
    </row>
    <row r="29" spans="3:11" ht="51.75">
      <c r="C29" s="52" t="s">
        <v>305</v>
      </c>
      <c r="D29" s="47" t="s">
        <v>107</v>
      </c>
      <c r="G29" s="48"/>
    </row>
    <row r="30" spans="3:11" ht="60">
      <c r="C30" s="52" t="s">
        <v>306</v>
      </c>
      <c r="D30" s="47" t="s">
        <v>108</v>
      </c>
      <c r="G30" s="48"/>
    </row>
    <row r="31" spans="3:11" ht="34.5">
      <c r="C31" s="52" t="s">
        <v>307</v>
      </c>
      <c r="D31" s="47" t="s">
        <v>109</v>
      </c>
      <c r="G31" s="48"/>
    </row>
    <row r="32" spans="3:11" ht="30">
      <c r="C32" s="52" t="s">
        <v>308</v>
      </c>
      <c r="D32" s="47" t="s">
        <v>111</v>
      </c>
      <c r="G32" s="48"/>
    </row>
    <row r="33" spans="3:7" ht="45">
      <c r="C33" s="52" t="s">
        <v>309</v>
      </c>
      <c r="D33" s="47" t="s">
        <v>112</v>
      </c>
    </row>
    <row r="34" spans="3:7" ht="45">
      <c r="C34" s="52" t="s">
        <v>310</v>
      </c>
      <c r="D34" s="47" t="s">
        <v>113</v>
      </c>
      <c r="G34" s="48"/>
    </row>
    <row r="35" spans="3:7" ht="34.5">
      <c r="C35" s="52" t="s">
        <v>311</v>
      </c>
      <c r="D35" s="47" t="s">
        <v>114</v>
      </c>
      <c r="G35" s="48"/>
    </row>
    <row r="36" spans="3:7" ht="17.25">
      <c r="C36" s="52"/>
      <c r="D36" s="47" t="s">
        <v>115</v>
      </c>
      <c r="G36" s="48"/>
    </row>
    <row r="37" spans="3:7" ht="34.5">
      <c r="C37" s="52"/>
      <c r="D37" s="47" t="s">
        <v>116</v>
      </c>
      <c r="G37" s="48"/>
    </row>
    <row r="38" spans="3:7" ht="17.25">
      <c r="C38" s="52"/>
      <c r="D38" s="47" t="s">
        <v>117</v>
      </c>
      <c r="G38" s="48"/>
    </row>
    <row r="39" spans="3:7" ht="45">
      <c r="C39" s="52" t="s">
        <v>312</v>
      </c>
      <c r="D39" s="47" t="s">
        <v>118</v>
      </c>
      <c r="G39" s="48"/>
    </row>
    <row r="40" spans="3:7" ht="34.5">
      <c r="C40" s="52" t="s">
        <v>313</v>
      </c>
      <c r="D40" s="47" t="s">
        <v>119</v>
      </c>
      <c r="G40" s="48"/>
    </row>
    <row r="41" spans="3:7" ht="34.5">
      <c r="C41" s="52" t="s">
        <v>314</v>
      </c>
      <c r="D41" s="47" t="s">
        <v>120</v>
      </c>
    </row>
    <row r="42" spans="3:7" ht="34.5">
      <c r="C42" s="52" t="s">
        <v>315</v>
      </c>
      <c r="D42" s="47" t="s">
        <v>122</v>
      </c>
    </row>
    <row r="43" spans="3:7" ht="34.5">
      <c r="C43" s="52" t="s">
        <v>316</v>
      </c>
      <c r="D43" s="47" t="s">
        <v>123</v>
      </c>
    </row>
    <row r="44" spans="3:7" ht="45">
      <c r="C44" s="52" t="s">
        <v>317</v>
      </c>
      <c r="D44" s="47" t="s">
        <v>124</v>
      </c>
    </row>
    <row r="45" spans="3:7" ht="51.75">
      <c r="C45" s="52" t="s">
        <v>318</v>
      </c>
      <c r="D45" s="47" t="s">
        <v>125</v>
      </c>
    </row>
    <row r="46" spans="3:7" ht="34.5">
      <c r="C46" s="52" t="s">
        <v>319</v>
      </c>
      <c r="D46" s="47" t="s">
        <v>126</v>
      </c>
    </row>
    <row r="47" spans="3:7" ht="34.5">
      <c r="C47" s="52" t="s">
        <v>320</v>
      </c>
      <c r="D47" s="47" t="s">
        <v>127</v>
      </c>
    </row>
    <row r="48" spans="3:7" ht="51.75">
      <c r="C48" s="52" t="s">
        <v>321</v>
      </c>
      <c r="D48" s="47" t="s">
        <v>128</v>
      </c>
    </row>
    <row r="49" spans="3:4" ht="34.5">
      <c r="C49" s="52" t="s">
        <v>322</v>
      </c>
      <c r="D49" s="47" t="s">
        <v>129</v>
      </c>
    </row>
    <row r="50" spans="3:4" ht="51.75">
      <c r="C50" s="52" t="s">
        <v>323</v>
      </c>
      <c r="D50" s="47" t="s">
        <v>130</v>
      </c>
    </row>
    <row r="51" spans="3:4" ht="30">
      <c r="C51" s="52" t="s">
        <v>324</v>
      </c>
      <c r="D51" s="47" t="s">
        <v>132</v>
      </c>
    </row>
    <row r="52" spans="3:4" ht="34.5">
      <c r="C52" s="52" t="s">
        <v>325</v>
      </c>
      <c r="D52" s="47" t="s">
        <v>133</v>
      </c>
    </row>
    <row r="53" spans="3:4" ht="51.75">
      <c r="C53" s="52" t="s">
        <v>326</v>
      </c>
      <c r="D53" s="47" t="s">
        <v>134</v>
      </c>
    </row>
    <row r="54" spans="3:4" ht="34.5">
      <c r="C54" s="52" t="s">
        <v>327</v>
      </c>
      <c r="D54" s="47" t="s">
        <v>135</v>
      </c>
    </row>
    <row r="55" spans="3:4" ht="34.5">
      <c r="C55" s="52" t="s">
        <v>328</v>
      </c>
      <c r="D55" s="47" t="s">
        <v>136</v>
      </c>
    </row>
    <row r="56" spans="3:4" ht="34.5">
      <c r="C56" s="52" t="s">
        <v>329</v>
      </c>
      <c r="D56" s="47" t="s">
        <v>137</v>
      </c>
    </row>
    <row r="57" spans="3:4" ht="34.5">
      <c r="D57" s="47" t="s">
        <v>138</v>
      </c>
    </row>
    <row r="58" spans="3:4" ht="90">
      <c r="C58" s="52" t="s">
        <v>330</v>
      </c>
      <c r="D58" s="47" t="s">
        <v>139</v>
      </c>
    </row>
    <row r="59" spans="3:4" ht="45">
      <c r="C59" s="52" t="s">
        <v>331</v>
      </c>
      <c r="D59" s="47" t="s">
        <v>141</v>
      </c>
    </row>
    <row r="60" spans="3:4" ht="60">
      <c r="C60" s="52" t="s">
        <v>332</v>
      </c>
      <c r="D60" s="47" t="s">
        <v>142</v>
      </c>
    </row>
    <row r="61" spans="3:4" ht="60">
      <c r="C61" s="52" t="s">
        <v>333</v>
      </c>
      <c r="D61" s="47" t="s">
        <v>143</v>
      </c>
    </row>
    <row r="62" spans="3:4" ht="60">
      <c r="C62" s="52" t="s">
        <v>334</v>
      </c>
      <c r="D62" s="47" t="s">
        <v>144</v>
      </c>
    </row>
    <row r="63" spans="3:4" ht="34.5">
      <c r="C63" s="52" t="s">
        <v>335</v>
      </c>
      <c r="D63" s="47" t="s">
        <v>145</v>
      </c>
    </row>
    <row r="64" spans="3:4" ht="30">
      <c r="C64" s="52" t="s">
        <v>336</v>
      </c>
      <c r="D64" s="47" t="s">
        <v>147</v>
      </c>
    </row>
    <row r="65" spans="3:4" ht="34.5">
      <c r="C65" s="52" t="s">
        <v>337</v>
      </c>
      <c r="D65" s="47" t="s">
        <v>148</v>
      </c>
    </row>
    <row r="66" spans="3:4" ht="51.75">
      <c r="C66" s="52" t="s">
        <v>338</v>
      </c>
      <c r="D66" s="47" t="s">
        <v>149</v>
      </c>
    </row>
    <row r="67" spans="3:4" ht="34.5">
      <c r="C67" s="52" t="s">
        <v>339</v>
      </c>
      <c r="D67" s="47" t="s">
        <v>150</v>
      </c>
    </row>
    <row r="68" spans="3:4" ht="45">
      <c r="C68" s="52" t="s">
        <v>340</v>
      </c>
      <c r="D68" s="47" t="s">
        <v>151</v>
      </c>
    </row>
    <row r="69" spans="3:4" ht="30">
      <c r="C69" s="52" t="s">
        <v>341</v>
      </c>
      <c r="D69" s="47" t="s">
        <v>152</v>
      </c>
    </row>
    <row r="70" spans="3:4" ht="60">
      <c r="C70" s="52" t="s">
        <v>342</v>
      </c>
      <c r="D70" s="47" t="s">
        <v>153</v>
      </c>
    </row>
    <row r="71" spans="3:4" ht="45">
      <c r="C71" s="52" t="s">
        <v>343</v>
      </c>
      <c r="D71" s="47" t="s">
        <v>154</v>
      </c>
    </row>
    <row r="72" spans="3:4" ht="34.5">
      <c r="C72" s="52" t="s">
        <v>344</v>
      </c>
      <c r="D72" s="47" t="s">
        <v>155</v>
      </c>
    </row>
    <row r="73" spans="3:4" ht="34.5">
      <c r="C73" s="52" t="s">
        <v>367</v>
      </c>
      <c r="D73" s="47" t="s">
        <v>156</v>
      </c>
    </row>
    <row r="74" spans="3:4" ht="34.5">
      <c r="C74" s="52" t="s">
        <v>345</v>
      </c>
      <c r="D74" s="47" t="s">
        <v>157</v>
      </c>
    </row>
    <row r="75" spans="3:4" ht="60">
      <c r="C75" s="52" t="s">
        <v>346</v>
      </c>
      <c r="D75" s="47" t="s">
        <v>158</v>
      </c>
    </row>
    <row r="76" spans="3:4" ht="60">
      <c r="C76" s="52" t="s">
        <v>347</v>
      </c>
      <c r="D76" s="47" t="s">
        <v>160</v>
      </c>
    </row>
    <row r="77" spans="3:4" ht="34.5">
      <c r="C77" s="52" t="s">
        <v>348</v>
      </c>
      <c r="D77" s="47" t="s">
        <v>161</v>
      </c>
    </row>
    <row r="78" spans="3:4" ht="34.5">
      <c r="C78" s="52" t="s">
        <v>349</v>
      </c>
      <c r="D78" s="47" t="s">
        <v>162</v>
      </c>
    </row>
    <row r="79" spans="3:4" ht="45">
      <c r="C79" s="52" t="s">
        <v>350</v>
      </c>
      <c r="D79" s="47" t="s">
        <v>163</v>
      </c>
    </row>
    <row r="80" spans="3:4" ht="45">
      <c r="C80" s="52" t="s">
        <v>351</v>
      </c>
      <c r="D80" s="47" t="s">
        <v>164</v>
      </c>
    </row>
    <row r="81" spans="3:4" ht="45">
      <c r="C81" s="52" t="s">
        <v>352</v>
      </c>
      <c r="D81" s="47" t="s">
        <v>165</v>
      </c>
    </row>
    <row r="82" spans="3:4" ht="45">
      <c r="C82" s="52" t="s">
        <v>353</v>
      </c>
      <c r="D82" s="47" t="s">
        <v>166</v>
      </c>
    </row>
    <row r="83" spans="3:4" ht="34.5">
      <c r="C83" s="52" t="s">
        <v>354</v>
      </c>
      <c r="D83" s="47" t="s">
        <v>167</v>
      </c>
    </row>
    <row r="84" spans="3:4" ht="30">
      <c r="C84" s="52" t="s">
        <v>355</v>
      </c>
      <c r="D84" s="47" t="s">
        <v>169</v>
      </c>
    </row>
    <row r="85" spans="3:4" ht="34.5">
      <c r="C85" s="52" t="s">
        <v>356</v>
      </c>
      <c r="D85" s="47" t="s">
        <v>170</v>
      </c>
    </row>
    <row r="86" spans="3:4" ht="45">
      <c r="C86" s="52" t="s">
        <v>357</v>
      </c>
      <c r="D86" s="47" t="s">
        <v>171</v>
      </c>
    </row>
    <row r="87" spans="3:4" ht="34.5">
      <c r="C87" s="52" t="s">
        <v>358</v>
      </c>
      <c r="D87" s="47" t="s">
        <v>172</v>
      </c>
    </row>
    <row r="88" spans="3:4" ht="34.5">
      <c r="C88" s="52" t="s">
        <v>359</v>
      </c>
      <c r="D88" s="47" t="s">
        <v>173</v>
      </c>
    </row>
    <row r="89" spans="3:4" ht="51.75">
      <c r="C89" s="52" t="s">
        <v>360</v>
      </c>
      <c r="D89" s="47" t="s">
        <v>174</v>
      </c>
    </row>
    <row r="90" spans="3:4" ht="45">
      <c r="C90" s="52" t="s">
        <v>361</v>
      </c>
      <c r="D90" s="47" t="s">
        <v>175</v>
      </c>
    </row>
    <row r="91" spans="3:4" ht="60">
      <c r="C91" s="52" t="s">
        <v>362</v>
      </c>
      <c r="D91" s="47" t="s">
        <v>176</v>
      </c>
    </row>
    <row r="92" spans="3:4" ht="60">
      <c r="C92" s="52" t="s">
        <v>363</v>
      </c>
      <c r="D92" s="47" t="s">
        <v>177</v>
      </c>
    </row>
    <row r="93" spans="3:4" ht="45">
      <c r="C93" s="52" t="s">
        <v>364</v>
      </c>
      <c r="D93" s="47" t="s">
        <v>178</v>
      </c>
    </row>
    <row r="94" spans="3:4" ht="30">
      <c r="C94" s="52" t="s">
        <v>365</v>
      </c>
      <c r="D94" s="47" t="s">
        <v>180</v>
      </c>
    </row>
    <row r="95" spans="3:4" ht="34.5">
      <c r="C95" s="52" t="s">
        <v>366</v>
      </c>
      <c r="D95" s="47" t="s">
        <v>181</v>
      </c>
    </row>
    <row r="96" spans="3:4" ht="17.25">
      <c r="D96" s="47" t="s">
        <v>182</v>
      </c>
    </row>
    <row r="97" spans="3:4" ht="34.5">
      <c r="D97" s="47" t="s">
        <v>183</v>
      </c>
    </row>
    <row r="98" spans="3:4" ht="34.5">
      <c r="C98" s="50" t="s">
        <v>369</v>
      </c>
      <c r="D98" s="47" t="s">
        <v>184</v>
      </c>
    </row>
    <row r="99" spans="3:4" ht="34.5">
      <c r="C99" s="50" t="s">
        <v>370</v>
      </c>
      <c r="D99" s="47" t="s">
        <v>185</v>
      </c>
    </row>
    <row r="100" spans="3:4" ht="34.5">
      <c r="C100" s="50" t="s">
        <v>371</v>
      </c>
      <c r="D100" s="47" t="s">
        <v>186</v>
      </c>
    </row>
    <row r="101" spans="3:4" ht="34.5">
      <c r="C101" s="50" t="s">
        <v>372</v>
      </c>
      <c r="D101" s="47" t="s">
        <v>187</v>
      </c>
    </row>
    <row r="102" spans="3:4" ht="51.75">
      <c r="C102" s="50" t="s">
        <v>373</v>
      </c>
      <c r="D102" s="47" t="s">
        <v>188</v>
      </c>
    </row>
    <row r="103" spans="3:4" ht="51.75">
      <c r="C103" s="50" t="s">
        <v>374</v>
      </c>
      <c r="D103" s="47" t="s">
        <v>189</v>
      </c>
    </row>
    <row r="104" spans="3:4" ht="34.5">
      <c r="C104" s="50" t="s">
        <v>375</v>
      </c>
      <c r="D104" s="47" t="s">
        <v>191</v>
      </c>
    </row>
    <row r="105" spans="3:4" ht="34.5">
      <c r="C105" s="50" t="s">
        <v>376</v>
      </c>
      <c r="D105" s="47" t="s">
        <v>192</v>
      </c>
    </row>
    <row r="106" spans="3:4" ht="34.5">
      <c r="C106" s="50" t="s">
        <v>377</v>
      </c>
      <c r="D106" s="47" t="s">
        <v>193</v>
      </c>
    </row>
    <row r="107" spans="3:4" ht="34.5">
      <c r="C107" s="50" t="s">
        <v>378</v>
      </c>
      <c r="D107" s="47" t="s">
        <v>194</v>
      </c>
    </row>
    <row r="108" spans="3:4" ht="34.5">
      <c r="C108" s="50" t="s">
        <v>379</v>
      </c>
      <c r="D108" s="47" t="s">
        <v>195</v>
      </c>
    </row>
    <row r="109" spans="3:4" ht="34.5">
      <c r="C109" s="50" t="s">
        <v>380</v>
      </c>
      <c r="D109" s="47" t="s">
        <v>196</v>
      </c>
    </row>
    <row r="110" spans="3:4" ht="34.5">
      <c r="C110" s="50" t="s">
        <v>381</v>
      </c>
      <c r="D110" s="47" t="s">
        <v>197</v>
      </c>
    </row>
    <row r="111" spans="3:4" ht="34.5">
      <c r="C111" s="50" t="s">
        <v>382</v>
      </c>
      <c r="D111" s="47" t="s">
        <v>198</v>
      </c>
    </row>
    <row r="112" spans="3:4" ht="34.5">
      <c r="C112" s="50" t="s">
        <v>383</v>
      </c>
      <c r="D112" s="47" t="s">
        <v>199</v>
      </c>
    </row>
    <row r="113" spans="3:4" ht="51.75">
      <c r="C113" s="50" t="s">
        <v>384</v>
      </c>
      <c r="D113" s="47" t="s">
        <v>200</v>
      </c>
    </row>
    <row r="114" spans="3:4" ht="34.5">
      <c r="C114" s="50" t="s">
        <v>385</v>
      </c>
      <c r="D114" s="47" t="s">
        <v>201</v>
      </c>
    </row>
    <row r="115" spans="3:4" ht="51.75">
      <c r="C115" s="50" t="s">
        <v>386</v>
      </c>
      <c r="D115" s="47" t="s">
        <v>203</v>
      </c>
    </row>
    <row r="116" spans="3:4" ht="17.25">
      <c r="C116" s="50" t="s">
        <v>387</v>
      </c>
      <c r="D116" s="47" t="s">
        <v>204</v>
      </c>
    </row>
    <row r="117" spans="3:4" ht="51.75">
      <c r="C117" s="50" t="s">
        <v>388</v>
      </c>
      <c r="D117" s="47" t="s">
        <v>205</v>
      </c>
    </row>
    <row r="118" spans="3:4" ht="51.75">
      <c r="C118" s="50" t="s">
        <v>389</v>
      </c>
      <c r="D118" s="47" t="s">
        <v>206</v>
      </c>
    </row>
    <row r="119" spans="3:4" ht="34.5">
      <c r="C119" s="50" t="s">
        <v>390</v>
      </c>
      <c r="D119" s="47" t="s">
        <v>207</v>
      </c>
    </row>
    <row r="120" spans="3:4" ht="17.25">
      <c r="C120" s="50" t="s">
        <v>391</v>
      </c>
      <c r="D120" s="47" t="s">
        <v>209</v>
      </c>
    </row>
    <row r="121" spans="3:4" ht="17.25">
      <c r="C121" s="50" t="s">
        <v>392</v>
      </c>
      <c r="D121" s="47" t="s">
        <v>210</v>
      </c>
    </row>
    <row r="122" spans="3:4" ht="17.25">
      <c r="C122" s="50" t="s">
        <v>393</v>
      </c>
      <c r="D122" s="47" t="s">
        <v>211</v>
      </c>
    </row>
    <row r="123" spans="3:4" ht="17.25">
      <c r="C123" s="50" t="s">
        <v>394</v>
      </c>
      <c r="D123" s="47" t="s">
        <v>212</v>
      </c>
    </row>
    <row r="124" spans="3:4" ht="17.25">
      <c r="C124" s="50" t="s">
        <v>395</v>
      </c>
      <c r="D124" s="47" t="s">
        <v>213</v>
      </c>
    </row>
    <row r="125" spans="3:4" ht="34.5">
      <c r="C125" s="50" t="s">
        <v>396</v>
      </c>
      <c r="D125" s="47" t="s">
        <v>214</v>
      </c>
    </row>
    <row r="126" spans="3:4" ht="34.5">
      <c r="C126" s="50" t="s">
        <v>397</v>
      </c>
      <c r="D126" s="47" t="s">
        <v>215</v>
      </c>
    </row>
    <row r="127" spans="3:4" ht="51.75">
      <c r="C127" s="50" t="s">
        <v>398</v>
      </c>
      <c r="D127" s="47" t="s">
        <v>216</v>
      </c>
    </row>
    <row r="128" spans="3:4" ht="17.25">
      <c r="C128" s="50" t="s">
        <v>399</v>
      </c>
      <c r="D128" s="47" t="s">
        <v>217</v>
      </c>
    </row>
    <row r="129" spans="3:4" ht="34.5">
      <c r="C129" s="50" t="s">
        <v>400</v>
      </c>
      <c r="D129" s="47" t="s">
        <v>218</v>
      </c>
    </row>
    <row r="130" spans="3:4" ht="34.5">
      <c r="C130" s="50" t="s">
        <v>401</v>
      </c>
      <c r="D130" s="47" t="s">
        <v>220</v>
      </c>
    </row>
    <row r="131" spans="3:4" ht="34.5">
      <c r="C131" s="50" t="s">
        <v>402</v>
      </c>
      <c r="D131" s="47" t="s">
        <v>221</v>
      </c>
    </row>
    <row r="132" spans="3:4" ht="34.5">
      <c r="C132" s="50" t="s">
        <v>403</v>
      </c>
      <c r="D132" s="47" t="s">
        <v>222</v>
      </c>
    </row>
    <row r="133" spans="3:4" ht="34.5">
      <c r="C133" s="50" t="s">
        <v>404</v>
      </c>
      <c r="D133" s="47" t="s">
        <v>223</v>
      </c>
    </row>
    <row r="134" spans="3:4" ht="34.5">
      <c r="C134" s="50" t="s">
        <v>405</v>
      </c>
      <c r="D134" s="47" t="s">
        <v>224</v>
      </c>
    </row>
    <row r="135" spans="3:4" ht="51.75">
      <c r="C135" s="50" t="s">
        <v>406</v>
      </c>
      <c r="D135" s="47" t="s">
        <v>225</v>
      </c>
    </row>
    <row r="136" spans="3:4" ht="34.5">
      <c r="C136" s="50" t="s">
        <v>407</v>
      </c>
      <c r="D136" s="47" t="s">
        <v>226</v>
      </c>
    </row>
    <row r="137" spans="3:4" ht="34.5">
      <c r="C137" s="50" t="s">
        <v>408</v>
      </c>
      <c r="D137" s="47" t="s">
        <v>227</v>
      </c>
    </row>
    <row r="138" spans="3:4" ht="34.5">
      <c r="C138" s="50" t="s">
        <v>409</v>
      </c>
      <c r="D138" s="47" t="s">
        <v>228</v>
      </c>
    </row>
    <row r="139" spans="3:4" ht="51.75">
      <c r="C139" s="50" t="s">
        <v>410</v>
      </c>
      <c r="D139" s="47" t="s">
        <v>229</v>
      </c>
    </row>
    <row r="140" spans="3:4" ht="34.5">
      <c r="C140" s="50" t="s">
        <v>411</v>
      </c>
      <c r="D140" s="47" t="s">
        <v>230</v>
      </c>
    </row>
    <row r="141" spans="3:4" ht="17.25">
      <c r="C141" s="50" t="s">
        <v>412</v>
      </c>
      <c r="D141" s="47" t="s">
        <v>231</v>
      </c>
    </row>
    <row r="142" spans="3:4" ht="17.25">
      <c r="C142" s="50" t="s">
        <v>413</v>
      </c>
      <c r="D142" s="47" t="s">
        <v>233</v>
      </c>
    </row>
    <row r="143" spans="3:4" ht="34.5">
      <c r="C143" s="50" t="s">
        <v>414</v>
      </c>
      <c r="D143" s="47" t="s">
        <v>234</v>
      </c>
    </row>
    <row r="144" spans="3:4" ht="34.5">
      <c r="C144" s="50" t="s">
        <v>415</v>
      </c>
      <c r="D144" s="47" t="s">
        <v>235</v>
      </c>
    </row>
    <row r="145" spans="3:4" ht="34.5">
      <c r="C145" s="50" t="s">
        <v>416</v>
      </c>
      <c r="D145" s="47" t="s">
        <v>236</v>
      </c>
    </row>
    <row r="146" spans="3:4" ht="17.25">
      <c r="C146" s="50" t="s">
        <v>417</v>
      </c>
      <c r="D146" s="47" t="s">
        <v>237</v>
      </c>
    </row>
    <row r="147" spans="3:4" ht="34.5">
      <c r="C147" s="50" t="s">
        <v>418</v>
      </c>
      <c r="D147" s="47" t="s">
        <v>238</v>
      </c>
    </row>
    <row r="148" spans="3:4" ht="34.5">
      <c r="C148" s="50" t="s">
        <v>419</v>
      </c>
      <c r="D148" s="47" t="s">
        <v>239</v>
      </c>
    </row>
    <row r="149" spans="3:4" ht="34.5">
      <c r="C149" s="50" t="s">
        <v>420</v>
      </c>
      <c r="D149" s="47" t="s">
        <v>240</v>
      </c>
    </row>
    <row r="150" spans="3:4" ht="34.5">
      <c r="C150" s="50" t="s">
        <v>421</v>
      </c>
      <c r="D150" s="47" t="s">
        <v>241</v>
      </c>
    </row>
    <row r="151" spans="3:4" ht="51.75">
      <c r="C151" s="50" t="s">
        <v>422</v>
      </c>
      <c r="D151" s="47" t="s">
        <v>242</v>
      </c>
    </row>
    <row r="152" spans="3:4" ht="34.5">
      <c r="C152" s="50" t="s">
        <v>423</v>
      </c>
      <c r="D152" s="47" t="s">
        <v>243</v>
      </c>
    </row>
    <row r="153" spans="3:4" ht="34.5">
      <c r="C153" s="50" t="s">
        <v>424</v>
      </c>
      <c r="D153" s="47" t="s">
        <v>244</v>
      </c>
    </row>
    <row r="154" spans="3:4" ht="34.5">
      <c r="C154" s="50" t="s">
        <v>425</v>
      </c>
      <c r="D154" s="47" t="s">
        <v>246</v>
      </c>
    </row>
    <row r="155" spans="3:4" ht="34.5">
      <c r="C155" s="50" t="s">
        <v>426</v>
      </c>
      <c r="D155" s="47" t="s">
        <v>247</v>
      </c>
    </row>
    <row r="156" spans="3:4" ht="34.5">
      <c r="C156" s="50" t="s">
        <v>427</v>
      </c>
      <c r="D156" s="47" t="s">
        <v>248</v>
      </c>
    </row>
    <row r="157" spans="3:4" ht="34.5">
      <c r="C157" s="50" t="s">
        <v>428</v>
      </c>
      <c r="D157" s="47" t="s">
        <v>249</v>
      </c>
    </row>
    <row r="158" spans="3:4" ht="34.5">
      <c r="C158" s="50" t="s">
        <v>429</v>
      </c>
      <c r="D158" s="47" t="s">
        <v>250</v>
      </c>
    </row>
    <row r="159" spans="3:4" ht="34.5">
      <c r="C159" s="50" t="s">
        <v>430</v>
      </c>
      <c r="D159" s="47" t="s">
        <v>251</v>
      </c>
    </row>
    <row r="160" spans="3:4" ht="34.5">
      <c r="C160" s="50" t="s">
        <v>431</v>
      </c>
      <c r="D160" s="47" t="s">
        <v>252</v>
      </c>
    </row>
    <row r="161" spans="3:4" ht="51.75">
      <c r="C161" s="50" t="s">
        <v>432</v>
      </c>
      <c r="D161" s="47" t="s">
        <v>253</v>
      </c>
    </row>
    <row r="162" spans="3:4" ht="34.5">
      <c r="C162" s="50" t="s">
        <v>433</v>
      </c>
      <c r="D162" s="47" t="s">
        <v>254</v>
      </c>
    </row>
    <row r="163" spans="3:4" ht="34.5">
      <c r="C163" s="50" t="s">
        <v>434</v>
      </c>
      <c r="D163" s="47" t="s">
        <v>255</v>
      </c>
    </row>
    <row r="164" spans="3:4" ht="34.5">
      <c r="C164" s="50" t="s">
        <v>435</v>
      </c>
      <c r="D164" s="47" t="s">
        <v>256</v>
      </c>
    </row>
    <row r="165" spans="3:4" ht="34.5">
      <c r="C165" s="50" t="s">
        <v>436</v>
      </c>
      <c r="D165" s="47" t="s">
        <v>257</v>
      </c>
    </row>
    <row r="166" spans="3:4" ht="34.5">
      <c r="C166" s="50" t="s">
        <v>437</v>
      </c>
      <c r="D166" s="47" t="s">
        <v>258</v>
      </c>
    </row>
    <row r="167" spans="3:4" ht="34.5">
      <c r="C167" s="50" t="s">
        <v>438</v>
      </c>
      <c r="D167" s="47" t="s">
        <v>259</v>
      </c>
    </row>
    <row r="168" spans="3:4" ht="51.75">
      <c r="C168" s="50" t="s">
        <v>439</v>
      </c>
      <c r="D168" s="47" t="s">
        <v>260</v>
      </c>
    </row>
    <row r="169" spans="3:4" ht="34.5">
      <c r="C169" s="50" t="s">
        <v>440</v>
      </c>
      <c r="D169" s="47" t="s">
        <v>261</v>
      </c>
    </row>
    <row r="170" spans="3:4" ht="17.25">
      <c r="C170" s="50" t="s">
        <v>441</v>
      </c>
      <c r="D170" s="47" t="s">
        <v>262</v>
      </c>
    </row>
    <row r="171" spans="3:4" ht="34.5">
      <c r="C171" s="50" t="s">
        <v>442</v>
      </c>
      <c r="D171" s="47" t="s">
        <v>263</v>
      </c>
    </row>
    <row r="172" spans="3:4" ht="17.25">
      <c r="C172" s="50" t="s">
        <v>443</v>
      </c>
      <c r="D172" s="47" t="s">
        <v>264</v>
      </c>
    </row>
    <row r="173" spans="3:4">
      <c r="C173" s="50" t="s">
        <v>444</v>
      </c>
    </row>
    <row r="174" spans="3:4">
      <c r="C174" s="50" t="s">
        <v>445</v>
      </c>
    </row>
    <row r="175" spans="3:4">
      <c r="C175" s="50" t="s">
        <v>446</v>
      </c>
    </row>
    <row r="176" spans="3:4">
      <c r="C176" s="50" t="s">
        <v>447</v>
      </c>
    </row>
    <row r="177" spans="3:3">
      <c r="C177" s="50" t="s">
        <v>448</v>
      </c>
    </row>
    <row r="178" spans="3:3">
      <c r="C178" s="50" t="s">
        <v>449</v>
      </c>
    </row>
    <row r="179" spans="3:3">
      <c r="C179" s="50" t="s">
        <v>450</v>
      </c>
    </row>
    <row r="180" spans="3:3">
      <c r="C180" s="50" t="s">
        <v>451</v>
      </c>
    </row>
    <row r="181" spans="3:3">
      <c r="C181" s="50" t="s">
        <v>452</v>
      </c>
    </row>
    <row r="182" spans="3:3">
      <c r="C182" s="50" t="s">
        <v>453</v>
      </c>
    </row>
    <row r="183" spans="3:3">
      <c r="C183" s="50" t="s">
        <v>454</v>
      </c>
    </row>
    <row r="184" spans="3:3">
      <c r="C184" s="50" t="s">
        <v>455</v>
      </c>
    </row>
    <row r="185" spans="3:3">
      <c r="C185" s="50" t="s">
        <v>456</v>
      </c>
    </row>
    <row r="186" spans="3:3">
      <c r="C186" s="50" t="s">
        <v>457</v>
      </c>
    </row>
    <row r="187" spans="3:3">
      <c r="C187" s="50" t="s">
        <v>458</v>
      </c>
    </row>
    <row r="188" spans="3:3">
      <c r="C188" s="50" t="s">
        <v>459</v>
      </c>
    </row>
    <row r="189" spans="3:3">
      <c r="C189" s="50" t="s">
        <v>460</v>
      </c>
    </row>
    <row r="190" spans="3:3">
      <c r="C190" s="50" t="s">
        <v>461</v>
      </c>
    </row>
    <row r="191" spans="3:3">
      <c r="C191" s="50" t="s">
        <v>462</v>
      </c>
    </row>
    <row r="192" spans="3:3">
      <c r="C192" s="50" t="s">
        <v>463</v>
      </c>
    </row>
    <row r="193" spans="3:3">
      <c r="C193" s="50" t="s">
        <v>464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5" sqref="E35"/>
    </sheetView>
  </sheetViews>
  <sheetFormatPr baseColWidth="10" defaultColWidth="11.5703125" defaultRowHeight="14.25"/>
  <cols>
    <col min="1" max="1" width="27.28515625" style="101" customWidth="1"/>
    <col min="2" max="8" width="11.5703125" style="101"/>
    <col min="9" max="9" width="98.28515625" style="101" customWidth="1"/>
    <col min="10" max="16384" width="11.5703125" style="101"/>
  </cols>
  <sheetData>
    <row r="1" spans="1:10" ht="71.25">
      <c r="A1" s="101" t="s">
        <v>686</v>
      </c>
      <c r="B1" s="101" t="s">
        <v>589</v>
      </c>
      <c r="C1" s="101" t="s">
        <v>568</v>
      </c>
      <c r="D1" s="101" t="s">
        <v>571</v>
      </c>
      <c r="E1" s="101" t="s">
        <v>685</v>
      </c>
      <c r="F1" s="101" t="s">
        <v>684</v>
      </c>
      <c r="G1" s="101" t="s">
        <v>683</v>
      </c>
      <c r="H1" s="101" t="s">
        <v>682</v>
      </c>
      <c r="I1" s="102" t="s">
        <v>330</v>
      </c>
      <c r="J1" s="101" t="s">
        <v>681</v>
      </c>
    </row>
    <row r="2" spans="1:10" ht="28.5">
      <c r="A2" s="101" t="s">
        <v>680</v>
      </c>
      <c r="B2" s="101" t="s">
        <v>679</v>
      </c>
      <c r="C2" s="101" t="s">
        <v>678</v>
      </c>
      <c r="D2" s="101" t="s">
        <v>677</v>
      </c>
      <c r="E2" s="101" t="s">
        <v>598</v>
      </c>
      <c r="F2" s="101" t="s">
        <v>13</v>
      </c>
      <c r="G2" s="101" t="s">
        <v>676</v>
      </c>
      <c r="H2" s="101" t="s">
        <v>675</v>
      </c>
      <c r="I2" s="102" t="s">
        <v>331</v>
      </c>
      <c r="J2" s="101" t="s">
        <v>572</v>
      </c>
    </row>
    <row r="3" spans="1:10" ht="42.75">
      <c r="A3" s="101" t="s">
        <v>603</v>
      </c>
      <c r="B3" s="101" t="s">
        <v>674</v>
      </c>
      <c r="D3" s="101" t="s">
        <v>673</v>
      </c>
      <c r="E3" s="101" t="s">
        <v>672</v>
      </c>
      <c r="F3" s="101" t="s">
        <v>671</v>
      </c>
      <c r="G3" s="101" t="s">
        <v>670</v>
      </c>
      <c r="H3" s="101" t="s">
        <v>610</v>
      </c>
      <c r="I3" s="102" t="s">
        <v>332</v>
      </c>
      <c r="J3" s="101" t="s">
        <v>669</v>
      </c>
    </row>
    <row r="4" spans="1:10" ht="42.75">
      <c r="A4" s="101" t="s">
        <v>668</v>
      </c>
      <c r="B4" s="101" t="s">
        <v>667</v>
      </c>
      <c r="D4" s="101" t="s">
        <v>666</v>
      </c>
      <c r="E4" s="101" t="s">
        <v>665</v>
      </c>
      <c r="F4" s="101" t="s">
        <v>289</v>
      </c>
      <c r="G4" s="101" t="s">
        <v>664</v>
      </c>
      <c r="H4" s="101" t="s">
        <v>301</v>
      </c>
      <c r="I4" s="102" t="s">
        <v>333</v>
      </c>
      <c r="J4" s="101" t="s">
        <v>663</v>
      </c>
    </row>
    <row r="5" spans="1:10" ht="57">
      <c r="A5" s="101" t="s">
        <v>662</v>
      </c>
      <c r="B5" s="101" t="s">
        <v>466</v>
      </c>
      <c r="D5" s="101" t="s">
        <v>661</v>
      </c>
      <c r="E5" s="101" t="s">
        <v>660</v>
      </c>
      <c r="F5" s="101" t="s">
        <v>659</v>
      </c>
      <c r="G5" s="101" t="s">
        <v>658</v>
      </c>
      <c r="I5" s="102" t="s">
        <v>334</v>
      </c>
    </row>
    <row r="6" spans="1:10">
      <c r="A6" s="101" t="s">
        <v>657</v>
      </c>
      <c r="B6" s="101" t="s">
        <v>656</v>
      </c>
      <c r="D6" s="101" t="s">
        <v>655</v>
      </c>
      <c r="E6" s="101" t="s">
        <v>654</v>
      </c>
      <c r="F6" s="101" t="s">
        <v>653</v>
      </c>
      <c r="G6" s="101" t="s">
        <v>652</v>
      </c>
      <c r="I6" s="102" t="s">
        <v>335</v>
      </c>
    </row>
    <row r="7" spans="1:10" ht="28.5">
      <c r="A7" s="101" t="s">
        <v>651</v>
      </c>
      <c r="B7" s="101" t="s">
        <v>650</v>
      </c>
      <c r="D7" s="101" t="s">
        <v>649</v>
      </c>
      <c r="E7" s="101" t="s">
        <v>648</v>
      </c>
      <c r="F7" s="101" t="s">
        <v>647</v>
      </c>
      <c r="G7" s="101" t="s">
        <v>646</v>
      </c>
      <c r="I7" s="102" t="s">
        <v>336</v>
      </c>
    </row>
    <row r="8" spans="1:10" ht="28.5">
      <c r="A8" s="101" t="s">
        <v>645</v>
      </c>
      <c r="E8" s="101" t="s">
        <v>644</v>
      </c>
      <c r="F8" s="101" t="s">
        <v>293</v>
      </c>
      <c r="G8" s="101" t="s">
        <v>643</v>
      </c>
      <c r="I8" s="102" t="s">
        <v>337</v>
      </c>
    </row>
    <row r="9" spans="1:10">
      <c r="E9" s="101" t="s">
        <v>642</v>
      </c>
      <c r="F9" s="101" t="s">
        <v>294</v>
      </c>
      <c r="G9" s="101" t="s">
        <v>609</v>
      </c>
      <c r="I9" s="102" t="s">
        <v>338</v>
      </c>
    </row>
    <row r="10" spans="1:10">
      <c r="E10" s="101" t="s">
        <v>583</v>
      </c>
      <c r="F10" s="101" t="s">
        <v>641</v>
      </c>
      <c r="G10" s="101" t="s">
        <v>640</v>
      </c>
      <c r="I10" s="102" t="s">
        <v>339</v>
      </c>
    </row>
    <row r="11" spans="1:10" ht="42.75">
      <c r="F11" s="101" t="s">
        <v>639</v>
      </c>
      <c r="G11" s="101" t="s">
        <v>638</v>
      </c>
      <c r="I11" s="102" t="s">
        <v>340</v>
      </c>
    </row>
    <row r="12" spans="1:10" ht="28.5">
      <c r="F12" s="101" t="s">
        <v>637</v>
      </c>
      <c r="G12" s="101" t="s">
        <v>636</v>
      </c>
      <c r="I12" s="102" t="s">
        <v>341</v>
      </c>
    </row>
    <row r="13" spans="1:10" ht="42.75">
      <c r="F13" s="101" t="s">
        <v>635</v>
      </c>
      <c r="G13" s="101" t="s">
        <v>634</v>
      </c>
      <c r="I13" s="102" t="s">
        <v>342</v>
      </c>
    </row>
    <row r="14" spans="1:10" ht="28.5">
      <c r="F14" s="101" t="s">
        <v>633</v>
      </c>
      <c r="G14" s="101" t="s">
        <v>632</v>
      </c>
      <c r="I14" s="102" t="s">
        <v>343</v>
      </c>
    </row>
    <row r="15" spans="1:10">
      <c r="F15" s="101" t="s">
        <v>299</v>
      </c>
      <c r="G15" s="101" t="s">
        <v>631</v>
      </c>
      <c r="I15" s="102" t="s">
        <v>344</v>
      </c>
    </row>
    <row r="16" spans="1:10" ht="28.5">
      <c r="F16" s="101" t="s">
        <v>630</v>
      </c>
      <c r="G16" s="101" t="s">
        <v>629</v>
      </c>
      <c r="I16" s="102" t="s">
        <v>367</v>
      </c>
    </row>
    <row r="17" spans="6:9" ht="28.5">
      <c r="F17" s="101" t="s">
        <v>301</v>
      </c>
      <c r="G17" s="101" t="s">
        <v>628</v>
      </c>
      <c r="I17" s="102" t="s">
        <v>345</v>
      </c>
    </row>
    <row r="18" spans="6:9" ht="42.75">
      <c r="F18" s="101" t="s">
        <v>627</v>
      </c>
      <c r="G18" s="101" t="s">
        <v>626</v>
      </c>
      <c r="I18" s="102" t="s">
        <v>346</v>
      </c>
    </row>
    <row r="19" spans="6:9" ht="42.75">
      <c r="I19" s="102" t="s">
        <v>347</v>
      </c>
    </row>
    <row r="20" spans="6:9">
      <c r="I20" s="102" t="s">
        <v>348</v>
      </c>
    </row>
    <row r="21" spans="6:9" ht="28.5">
      <c r="I21" s="102" t="s">
        <v>349</v>
      </c>
    </row>
    <row r="22" spans="6:9" ht="28.5">
      <c r="I22" s="102" t="s">
        <v>350</v>
      </c>
    </row>
    <row r="23" spans="6:9" ht="28.5">
      <c r="I23" s="102" t="s">
        <v>351</v>
      </c>
    </row>
    <row r="24" spans="6:9" ht="28.5">
      <c r="I24" s="102" t="s">
        <v>352</v>
      </c>
    </row>
    <row r="25" spans="6:9" ht="28.5">
      <c r="I25" s="102" t="s">
        <v>353</v>
      </c>
    </row>
    <row r="26" spans="6:9">
      <c r="I26" s="102" t="s">
        <v>354</v>
      </c>
    </row>
    <row r="27" spans="6:9">
      <c r="I27" s="102" t="s">
        <v>355</v>
      </c>
    </row>
    <row r="28" spans="6:9" ht="28.5">
      <c r="I28" s="102" t="s">
        <v>356</v>
      </c>
    </row>
    <row r="29" spans="6:9" ht="28.5">
      <c r="I29" s="102" t="s">
        <v>357</v>
      </c>
    </row>
    <row r="30" spans="6:9">
      <c r="I30" s="102" t="s">
        <v>358</v>
      </c>
    </row>
    <row r="31" spans="6:9" ht="28.5">
      <c r="I31" s="102" t="s">
        <v>359</v>
      </c>
    </row>
    <row r="32" spans="6:9">
      <c r="I32" s="102" t="s">
        <v>360</v>
      </c>
    </row>
    <row r="33" spans="9:9" ht="28.5">
      <c r="I33" s="102" t="s">
        <v>361</v>
      </c>
    </row>
    <row r="34" spans="9:9" ht="42.75">
      <c r="I34" s="102" t="s">
        <v>625</v>
      </c>
    </row>
    <row r="35" spans="9:9" ht="42.75">
      <c r="I35" s="102" t="s">
        <v>363</v>
      </c>
    </row>
    <row r="36" spans="9:9" ht="28.5">
      <c r="I36" s="102" t="s">
        <v>364</v>
      </c>
    </row>
    <row r="37" spans="9:9" ht="28.5">
      <c r="I37" s="102" t="s">
        <v>365</v>
      </c>
    </row>
    <row r="38" spans="9:9">
      <c r="I38" s="102"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2F26A-3C9F-413E-98CD-BEA49E098B86}">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0FB24F50-F7A2-4003-95FB-D76AF3E76855}">
  <ds:schemaRefs>
    <ds:schemaRef ds:uri="http://schemas.microsoft.com/sharepoint/v3/contenttype/forms"/>
  </ds:schemaRefs>
</ds:datastoreItem>
</file>

<file path=customXml/itemProps3.xml><?xml version="1.0" encoding="utf-8"?>
<ds:datastoreItem xmlns:ds="http://schemas.openxmlformats.org/officeDocument/2006/customXml" ds:itemID="{22856171-B8FA-433F-8DB1-750F40974C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GES-GFI-001</vt:lpstr>
      <vt:lpstr>IN-PEI GES-GFI-002</vt:lpstr>
      <vt:lpstr>Hoja1</vt:lpstr>
      <vt:lpstr>lista</vt:lpstr>
      <vt:lpstr>'IN-PEI GES-GFI-001'!Área_de_impresión</vt:lpstr>
      <vt:lpstr>'IN-PEI GES-GFI-002'!Área_de_impresión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peña</cp:lastModifiedBy>
  <dcterms:created xsi:type="dcterms:W3CDTF">2021-01-29T16:02:32Z</dcterms:created>
  <dcterms:modified xsi:type="dcterms:W3CDTF">2022-09-23T19:15:04Z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