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5A333028-6A5E-4D1A-8950-DFAE2B80BD79}"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GLO-001" sheetId="25" r:id="rId2"/>
    <sheet name="IN-PEI-GLO-002" sheetId="26" r:id="rId3"/>
    <sheet name="IN-PEI-GLO-003" sheetId="27" r:id="rId4"/>
    <sheet name="Hoja1" sheetId="12" state="hidden" r:id="rId5"/>
    <sheet name="lista indicadores" sheetId="15" state="hidden" r:id="rId6"/>
  </sheets>
  <externalReferences>
    <externalReference r:id="rId7"/>
    <externalReference r:id="rId8"/>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'IN-PEI-GLO-001'!$A$1:$X$61</definedName>
    <definedName name="_xlnm.Print_Area" localSheetId="2">'IN-PEI-GLO-002'!$A$1:$X$61</definedName>
    <definedName name="_xlnm.Print_Area" localSheetId="3">'IN-PEI-GLO-003'!$A$1:$X$61</definedName>
    <definedName name="Atender_20_puntos_de_Participación_IDPAC" localSheetId="1">#REF!</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7" l="1"/>
  <c r="C34" i="27"/>
  <c r="D33" i="27"/>
  <c r="C33" i="27"/>
  <c r="D32" i="27"/>
  <c r="C32" i="27"/>
  <c r="E31" i="27"/>
  <c r="D31" i="27"/>
  <c r="C31" i="27"/>
  <c r="C31" i="26"/>
  <c r="D31" i="26"/>
  <c r="C32" i="26"/>
  <c r="D32" i="26"/>
  <c r="C33" i="26"/>
  <c r="D33" i="26"/>
  <c r="C34" i="26"/>
  <c r="E31" i="26" s="1"/>
  <c r="D34" i="26"/>
  <c r="I27" i="25"/>
  <c r="C32" i="25" s="1"/>
  <c r="E31" i="25" s="1"/>
  <c r="C31" i="25"/>
  <c r="D31" i="25"/>
  <c r="D32" i="25"/>
  <c r="C33" i="25"/>
  <c r="D33" i="25"/>
  <c r="C34" i="25"/>
  <c r="D34" i="25"/>
  <c r="K97" i="7" l="1"/>
  <c r="AP100" i="7" l="1"/>
  <c r="AP99" i="7"/>
  <c r="AP98" i="7"/>
  <c r="AP97" i="7"/>
  <c r="AJ97" i="7"/>
  <c r="AQ97" i="7" l="1"/>
  <c r="AR37" i="7"/>
  <c r="AR36" i="7"/>
  <c r="AR35" i="7"/>
  <c r="AR34" i="7"/>
  <c r="AN34" i="7"/>
  <c r="O62" i="7"/>
  <c r="O58" i="7"/>
  <c r="O54" i="7"/>
  <c r="O50" i="7"/>
  <c r="O46" i="7"/>
  <c r="O42" i="7"/>
  <c r="O38" i="7"/>
  <c r="O34" i="7"/>
  <c r="O30" i="7"/>
  <c r="O26" i="7"/>
  <c r="AN38" i="7"/>
  <c r="AR49" i="7"/>
  <c r="AR48" i="7"/>
  <c r="AR47" i="7"/>
  <c r="AR46" i="7"/>
  <c r="AN46" i="7"/>
  <c r="AR45" i="7"/>
  <c r="AR44" i="7"/>
  <c r="AR43" i="7"/>
  <c r="AR42" i="7"/>
  <c r="AN42" i="7"/>
  <c r="AR41" i="7"/>
  <c r="AR40" i="7"/>
  <c r="AR39" i="7"/>
  <c r="AR38" i="7"/>
  <c r="AR33" i="7"/>
  <c r="AR32" i="7"/>
  <c r="AR31" i="7"/>
  <c r="AR30" i="7"/>
  <c r="AN30" i="7"/>
  <c r="AR29" i="7"/>
  <c r="AR28" i="7"/>
  <c r="AR27" i="7"/>
  <c r="AR26" i="7"/>
  <c r="AN26" i="7"/>
  <c r="AS30" i="7" l="1"/>
  <c r="AS34" i="7"/>
  <c r="AS26" i="7"/>
  <c r="AS38" i="7"/>
  <c r="AS46" i="7"/>
  <c r="AS42" i="7"/>
  <c r="O66" i="7" l="1"/>
  <c r="AP96" i="7" l="1"/>
  <c r="AP95" i="7"/>
  <c r="AP94" i="7"/>
  <c r="AP93" i="7"/>
  <c r="AJ93" i="7"/>
  <c r="K93" i="7"/>
  <c r="AP92" i="7"/>
  <c r="AP91" i="7"/>
  <c r="AP90" i="7"/>
  <c r="AP89" i="7"/>
  <c r="AJ89" i="7"/>
  <c r="K89" i="7"/>
  <c r="AP88" i="7"/>
  <c r="AP87" i="7"/>
  <c r="AP86" i="7"/>
  <c r="AP85" i="7"/>
  <c r="AJ85" i="7"/>
  <c r="K85" i="7"/>
  <c r="AR65" i="7"/>
  <c r="AR64" i="7"/>
  <c r="AR63" i="7"/>
  <c r="AR62" i="7"/>
  <c r="AN62" i="7"/>
  <c r="AR61" i="7"/>
  <c r="AR60" i="7"/>
  <c r="AR59" i="7"/>
  <c r="AR58" i="7"/>
  <c r="AN58" i="7"/>
  <c r="AR57" i="7"/>
  <c r="AR56" i="7"/>
  <c r="AR55" i="7"/>
  <c r="AR54" i="7"/>
  <c r="AN54" i="7"/>
  <c r="AR53" i="7"/>
  <c r="AR52" i="7"/>
  <c r="AR51" i="7"/>
  <c r="AR50" i="7"/>
  <c r="AN50" i="7"/>
  <c r="AR73" i="7"/>
  <c r="AR72" i="7"/>
  <c r="AR71" i="7"/>
  <c r="AR70" i="7"/>
  <c r="AN70" i="7"/>
  <c r="O70" i="7"/>
  <c r="AR69" i="7"/>
  <c r="AR68" i="7"/>
  <c r="AR67" i="7"/>
  <c r="AR66" i="7"/>
  <c r="AN66" i="7"/>
  <c r="AQ93" i="7" l="1"/>
  <c r="AQ85" i="7"/>
  <c r="AQ89" i="7"/>
  <c r="AS50" i="7"/>
  <c r="AS58" i="7"/>
  <c r="AS66" i="7"/>
  <c r="AS70" i="7"/>
  <c r="AS54" i="7"/>
  <c r="AS62" i="7"/>
  <c r="AQ102" i="7" l="1"/>
  <c r="AS74" i="7" l="1"/>
  <c r="R106" i="7" s="1"/>
</calcChain>
</file>

<file path=xl/sharedStrings.xml><?xml version="1.0" encoding="utf-8"?>
<sst xmlns="http://schemas.openxmlformats.org/spreadsheetml/2006/main" count="1347" uniqueCount="789">
  <si>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</si>
  <si>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</si>
  <si>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</si>
  <si>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</si>
  <si>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</si>
  <si>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</si>
  <si>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</si>
  <si>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</si>
  <si>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</si>
  <si>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</si>
  <si>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</si>
  <si>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</si>
  <si>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</si>
  <si>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almacén e inventarios</t>
  </si>
  <si>
    <t>Proceso:</t>
  </si>
  <si>
    <t>Gestión logística</t>
  </si>
  <si>
    <t>Recursos:</t>
  </si>
  <si>
    <t>Humanos, físicos, financieros y tecnológicos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</si>
  <si>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</si>
  <si>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</si>
  <si>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</si>
  <si>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</si>
  <si>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</si>
  <si>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</si>
  <si>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</si>
  <si>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</si>
  <si>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</si>
  <si>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</si>
  <si>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</si>
  <si>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</si>
  <si>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</si>
  <si>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</si>
  <si>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</si>
  <si>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</si>
  <si>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</si>
  <si>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</si>
  <si>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</si>
  <si>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</si>
  <si>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</si>
  <si>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</si>
  <si>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</si>
  <si>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</si>
  <si>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</si>
  <si>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acción</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</si>
  <si>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</si>
  <si>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</si>
  <si>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</si>
  <si>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</si>
  <si>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</si>
  <si>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</si>
  <si>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</si>
  <si>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</si>
  <si>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</si>
  <si>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</si>
  <si>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</si>
  <si>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</si>
  <si>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</si>
  <si>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</si>
  <si>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</si>
  <si>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</si>
  <si>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</si>
  <si>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</si>
  <si>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</si>
  <si>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</si>
  <si>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los Procesos y áreas de la entidad.</t>
  </si>
  <si>
    <t>PAI-GL-2022-01</t>
  </si>
  <si>
    <t>Realizar 8 piezas comunicativas , (4) alusivas a las generalidades del proceso de Gestión Logística y (4) alusivas al tratamiento de los bienes devolutivos y elementos de consumo controlado inservibles.</t>
  </si>
  <si>
    <t>8 piezas comunicativas</t>
  </si>
  <si>
    <t>Piezas Comunicativas</t>
  </si>
  <si>
    <t>No aplica</t>
  </si>
  <si>
    <t>Área de almacén e inventarios</t>
  </si>
  <si>
    <r>
      <rPr>
        <b/>
        <sz val="12"/>
        <rFont val="Arial"/>
        <family val="2"/>
      </rPr>
      <t xml:space="preserve">Primer Trimestre: </t>
    </r>
    <r>
      <rPr>
        <sz val="12"/>
        <rFont val="Arial"/>
        <family val="2"/>
      </rPr>
      <t>Se realizó una (1) pieza comunicativa (03-mar- 2022), divulgada mediante correo masivo desde el Área de Comunicaciones, con el tema de recepción de bienes en sitio.</t>
    </r>
  </si>
  <si>
    <r>
      <rPr>
        <b/>
        <sz val="12"/>
        <rFont val="Arial"/>
        <family val="2"/>
      </rPr>
      <t xml:space="preserve">Primer Trimestre: </t>
    </r>
    <r>
      <rPr>
        <sz val="12"/>
        <rFont val="Arial"/>
        <family val="2"/>
      </rPr>
      <t xml:space="preserve"> Pieza comunicativa en formato PDF</t>
    </r>
  </si>
  <si>
    <r>
      <t xml:space="preserve">Primer Trimestre:
</t>
    </r>
    <r>
      <rPr>
        <sz val="12"/>
        <rFont val="Arial"/>
        <family val="2"/>
      </rPr>
      <t>No se presentó ninguna limitación para cumplir con la actividad</t>
    </r>
  </si>
  <si>
    <r>
      <rPr>
        <b/>
        <sz val="12"/>
        <rFont val="Arial"/>
        <family val="2"/>
      </rPr>
      <t xml:space="preserve">Segundo trimestre: </t>
    </r>
    <r>
      <rPr>
        <sz val="12"/>
        <rFont val="Arial"/>
        <family val="2"/>
      </rPr>
      <t>Se realizaron cuatro (4) piezas comunicativas. así:
27-abr- 2022: Recolección de bienes
04-may- 2022: Cronograma mes de mayo
31-may- 2022: Solicitud de elementos
28-jun- 2022: Cronograma mes de julio</t>
    </r>
  </si>
  <si>
    <r>
      <rPr>
        <b/>
        <sz val="12"/>
        <rFont val="Arial"/>
        <family val="2"/>
      </rPr>
      <t xml:space="preserve">Segundo trimestre: </t>
    </r>
    <r>
      <rPr>
        <sz val="12"/>
        <rFont val="Arial"/>
        <family val="2"/>
      </rPr>
      <t>Piezas comunicativas en formato PDF</t>
    </r>
  </si>
  <si>
    <r>
      <rPr>
        <b/>
        <sz val="12"/>
        <rFont val="Arial"/>
        <family val="2"/>
      </rPr>
      <t>Segundo trimestre:</t>
    </r>
    <r>
      <rPr>
        <sz val="12"/>
        <rFont val="Arial"/>
        <family val="2"/>
      </rPr>
      <t xml:space="preserve"> No se presentó ninguna limitación para cumplir con la actividad</t>
    </r>
  </si>
  <si>
    <t>Tercer Trimestre</t>
  </si>
  <si>
    <t>Cuarto Trimestre</t>
  </si>
  <si>
    <t>PAI-GL-2022-02</t>
  </si>
  <si>
    <t>Desarrollar estrategias de acercamiento a través de 4 mesas de trabajo con los responsables de inventario según las temáticas y 4 conversatorios relacionados con el proceso operativo y administrativo de Gestión Logística, dirigidos a los supervisores de contrato, sus apoyos y funcionarios delegados para la solicitud de bienes y elementos en bodega.</t>
  </si>
  <si>
    <t>4 mesas de trabajo y 4 conversatorios</t>
  </si>
  <si>
    <t>Actas de reunión - Registros de asistencia</t>
  </si>
  <si>
    <r>
      <rPr>
        <b/>
        <sz val="12"/>
        <rFont val="Arial"/>
        <family val="2"/>
      </rPr>
      <t xml:space="preserve">Primer Trimestre: </t>
    </r>
    <r>
      <rPr>
        <sz val="12"/>
        <rFont val="Arial"/>
        <family val="2"/>
      </rPr>
      <t>Se realizaron 2 mesas de trabajo relacionadas con el Proceso de Gestión Logística, así:
14-feb-2022: Mesa de trabajo con la Subdirección Técnica de Métodos Educativos y Operativa
10-mar-2022: Mesa de trabajo con el grupo de infraestructura
» Se realizaron  2 Conversatorios del Proceso de Gestión Logística, así:
07-mar-2022: Conversatorio con los colabores de la Subdirección Técnica de Métodos Educativos y Operativa
16-mar-2022: Conversatorio con convenios del proyecto de inversión 7726</t>
    </r>
  </si>
  <si>
    <r>
      <rPr>
        <b/>
        <sz val="12"/>
        <rFont val="Arial"/>
        <family val="2"/>
      </rPr>
      <t xml:space="preserve">Primer Trimestre: </t>
    </r>
    <r>
      <rPr>
        <sz val="12"/>
        <rFont val="Arial"/>
        <family val="2"/>
      </rPr>
      <t>Actas de reunión, formatos de registro de asistencia</t>
    </r>
  </si>
  <si>
    <r>
      <rPr>
        <b/>
        <sz val="12"/>
        <rFont val="Arial"/>
        <family val="2"/>
      </rPr>
      <t xml:space="preserve">Segundo trimestre: </t>
    </r>
    <r>
      <rPr>
        <sz val="12"/>
        <rFont val="Arial"/>
        <family val="2"/>
      </rPr>
      <t>Se realizó una (1) mesa de trabajo del proceso de Gestión Logística:
- (19-may-2022) Mesa de trabajo Sede Convenios Calle 15
Se realizaron  2 Conversatorios del proceso de Gestión Logística:
- (21-abr-2022) Conversatorio UPI Carmen de Apicalá
- (21-abr-2022) Conversatorio UPI El Edén</t>
    </r>
  </si>
  <si>
    <r>
      <rPr>
        <b/>
        <sz val="12"/>
        <rFont val="Arial"/>
        <family val="2"/>
      </rPr>
      <t>Segundo trimestre:</t>
    </r>
    <r>
      <rPr>
        <sz val="12"/>
        <rFont val="Arial"/>
        <family val="2"/>
      </rPr>
      <t xml:space="preserve"> Actas de reunión, formatos de registro de asistencia</t>
    </r>
  </si>
  <si>
    <t>PAI-GL-2022-03</t>
  </si>
  <si>
    <t xml:space="preserve">Realizar encuesta de satisfacción de percepción, mediante muestra, para fortalecer los puntos de control y la cultura organizacional con relación al proceso de Gestión Logística. </t>
  </si>
  <si>
    <t>1 encuesta</t>
  </si>
  <si>
    <t>Encuesta</t>
  </si>
  <si>
    <t>Primer Trimestre</t>
  </si>
  <si>
    <t>Segundo Trimestre</t>
  </si>
  <si>
    <t>PAI-GL-2022-04</t>
  </si>
  <si>
    <t>Realizar la recolección y acopio de los bienes devolutivos y/o elementos de consumo controlado con concepto de inservibles u obsoletos, de acuerdo con lo establecido en el procedimiento.</t>
  </si>
  <si>
    <t>Recolección y acopio de los bienes devolutivos y/o elementos de consumo controlado</t>
  </si>
  <si>
    <t>Relación de bienes devolutivos y/o elementos de consumo controlado acopiados en el depósito de inservibles para destinación final</t>
  </si>
  <si>
    <r>
      <rPr>
        <b/>
        <sz val="12"/>
        <rFont val="Arial"/>
        <family val="2"/>
      </rPr>
      <t>Primer Trimestre:</t>
    </r>
    <r>
      <rPr>
        <b/>
        <u/>
        <sz val="12"/>
        <rFont val="Arial"/>
        <family val="2"/>
      </rPr>
      <t xml:space="preserve"> </t>
    </r>
    <r>
      <rPr>
        <sz val="12"/>
        <rFont val="Arial"/>
        <family val="2"/>
      </rPr>
      <t>Se realizó recolección y acopio de los bienes devolutivos y/o elementos de consumo controlado con destino al depósito de inservibles para su destinación final en las siguientes unidades de Protección Integral (UPI), dependencias y sedes
28-feb-2022: Economato
10-mar-2022: Sede Calle 63
23-mar-2022: UPI Florida
28-mar-2022: UPI Servitá</t>
    </r>
  </si>
  <si>
    <r>
      <rPr>
        <b/>
        <sz val="12"/>
        <rFont val="Arial"/>
        <family val="2"/>
      </rPr>
      <t>Primer Trimestre:</t>
    </r>
    <r>
      <rPr>
        <sz val="12"/>
        <rFont val="Arial"/>
        <family val="2"/>
      </rPr>
      <t xml:space="preserve"> PDF correos institucionales enviados desde el funcionario Jean Paul Pinzón Riaño para programación de recolección de inservibles. </t>
    </r>
  </si>
  <si>
    <r>
      <rPr>
        <b/>
        <sz val="12"/>
        <rFont val="Arial"/>
        <family val="2"/>
      </rPr>
      <t xml:space="preserve">Segundo trimestre:  </t>
    </r>
    <r>
      <rPr>
        <sz val="12"/>
        <rFont val="Arial"/>
        <family val="2"/>
      </rPr>
      <t>Se realizó la recolección y acopio de las siguiente UPIS:
- (04-abr-2022) UPI Perdomo
- (06-abr-2022) UPI La 27
- (22-abr-2022) UPI OASIS
- (20-may-2022) UPI La 27</t>
    </r>
  </si>
  <si>
    <r>
      <rPr>
        <b/>
        <sz val="12"/>
        <rFont val="Arial"/>
        <family val="2"/>
      </rPr>
      <t xml:space="preserve">Segundo trimestre: </t>
    </r>
    <r>
      <rPr>
        <sz val="12"/>
        <rFont val="Arial"/>
        <family val="2"/>
      </rPr>
      <t xml:space="preserve"> PDF correos institucionales enviados desde el funcionario Jean Paul Pinzón Riaño para programación de recolección de inservibles. </t>
    </r>
  </si>
  <si>
    <t>PAI-GL-2022-05</t>
  </si>
  <si>
    <t xml:space="preserve">Elaborar y presentar el proyecto del acto administrativo que ordena la baja de bienes inservibles u obsoletos del Instituto al Comité Institucional de Gestión y desempeño </t>
  </si>
  <si>
    <t>2 baja de bienes inservibles u obsoletos</t>
  </si>
  <si>
    <t>Proyecto de acto administrativo</t>
  </si>
  <si>
    <r>
      <rPr>
        <b/>
        <sz val="12"/>
        <rFont val="Arial"/>
        <family val="2"/>
      </rPr>
      <t>Segundo trimestre:</t>
    </r>
    <r>
      <rPr>
        <b/>
        <u/>
        <sz val="12"/>
        <rFont val="Arial"/>
        <family val="2"/>
      </rPr>
      <t xml:space="preserve"> </t>
    </r>
    <r>
      <rPr>
        <sz val="12"/>
        <rFont val="Arial"/>
        <family val="2"/>
      </rPr>
      <t>Se preparó proyecto de resolución que autoriza y ordena la baja de bienes, presentado al CIGD.
El Subdirector Técnico Administrativo y Financiero suscribe la resolución 277 de 2022 "Por la cual se autoriza y ordena la baja definitiva de elementos de consumo servibles no utilizables, elementos de consumo controlado y bienes devolutivos servibles no utilizables, obsoletos e inservibles de propiedad del IDIPRON, para su enajenación a título gratuito u otras medidas de destinación final"</t>
    </r>
  </si>
  <si>
    <r>
      <rPr>
        <b/>
        <sz val="12"/>
        <rFont val="Arial"/>
        <family val="2"/>
      </rPr>
      <t>Segundo trimestre:</t>
    </r>
    <r>
      <rPr>
        <sz val="12"/>
        <rFont val="Arial"/>
        <family val="2"/>
      </rPr>
      <t xml:space="preserve"> Resolución 277 de 2022</t>
    </r>
  </si>
  <si>
    <t>PAI-GL-2022-06</t>
  </si>
  <si>
    <t>Realizar conteos selectivos y/o aleatorios a los bienes y elementos en bodega, así como a los bienes devolutivos y elementos de consumo controlado en servicio.</t>
  </si>
  <si>
    <t xml:space="preserve">Actas de visita </t>
  </si>
  <si>
    <r>
      <rPr>
        <b/>
        <sz val="12"/>
        <rFont val="Arial"/>
        <family val="2"/>
      </rPr>
      <t xml:space="preserve">Primer Trimestre: </t>
    </r>
    <r>
      <rPr>
        <sz val="12"/>
        <rFont val="Arial"/>
        <family val="2"/>
      </rPr>
      <t>Se realizaron conteos selectivos y/o aleatorios a los bienes devolutivos y elementos de consumo controlado en servicio de las siguientes UPI y dependencias.
10-feb-2022: UPI El Castillo
11-feb-2022: UPI Luna Park
17-feb-2022: UPI Luna Park
03-mar-2022: UPI Arcadia
18-mar-2022: UPI Servitá
23-mar-2022: Área Sicosocial
23-mar-2022: Sede Administrativa Calle 15
25-mar-2022: Área Cultura Ciudadana
31-mar-2022: CA Conservatorio "Javier de Nicoló"</t>
    </r>
  </si>
  <si>
    <r>
      <rPr>
        <b/>
        <sz val="12"/>
        <rFont val="Arial"/>
        <family val="2"/>
      </rPr>
      <t xml:space="preserve">Primer Trimestre: </t>
    </r>
    <r>
      <rPr>
        <sz val="12"/>
        <rFont val="Arial"/>
        <family val="2"/>
      </rPr>
      <t>Actas de Reunión</t>
    </r>
  </si>
  <si>
    <r>
      <rPr>
        <b/>
        <sz val="12"/>
        <rFont val="Arial"/>
        <family val="2"/>
      </rPr>
      <t xml:space="preserve">Segundo trimestre: </t>
    </r>
    <r>
      <rPr>
        <sz val="12"/>
        <rFont val="Arial"/>
        <family val="2"/>
      </rPr>
      <t>Se realizaron conteos selectivos y/o aleatorios a los bienes devolutivos y elementos de consumo controlado en servicio de las siguientes UPI y dependencias.
01-abr-2022:    UPI La Rioja
04-abr-2022:   CA La 32
06-abr-2022:   UPI Liberia
08-abr-2022:   UPI Perdomo
03-may-2022: CA Castillo
03-may-2022: CA La Victoria
04-may-2022: Sede Economato
05-may-2022: Sub-bodega San Blas
08-jun-2022:   Comedor Bosa
09-jun-2022:   Comedor Arborizadora
10-jun-2022:   Comedor Perdomo
13-jun-2022:  Comedor Usme</t>
    </r>
  </si>
  <si>
    <r>
      <rPr>
        <b/>
        <sz val="12"/>
        <rFont val="Arial"/>
        <family val="2"/>
      </rPr>
      <t>Segundo trimestre:</t>
    </r>
    <r>
      <rPr>
        <sz val="12"/>
        <rFont val="Arial"/>
        <family val="2"/>
      </rPr>
      <t xml:space="preserve"> Actas de Reunión</t>
    </r>
  </si>
  <si>
    <t>PAI-GL-2022-07</t>
  </si>
  <si>
    <t>Realizar la marcación de los bienes devolutivos y/o elementos de consumo controlado que lo requieran con los rótulos de identificación individual</t>
  </si>
  <si>
    <t>Relación de los bienes devolutivos y/o elementos de consumo controlado replaqueteados</t>
  </si>
  <si>
    <r>
      <rPr>
        <b/>
        <sz val="12"/>
        <rFont val="Arial"/>
        <family val="2"/>
      </rPr>
      <t xml:space="preserve">Primer Trimestre: </t>
    </r>
    <r>
      <rPr>
        <sz val="12"/>
        <rFont val="Arial"/>
        <family val="2"/>
      </rPr>
      <t>Se realizó replaqueteo de bienes devolutivos y/o elementos de consumo controlado en las siguientes UPI, sedes y dependencias:
10-feb-2022:  UPI El Castillo
17-feb-2022:  UPI Luna Park
03-mar-2022:  UPI Arcadia
18-mar-2022:  UPI Servita
23-mar-2022:  Área Sicosocial
23-mar-2022:  Sede Administrativa Calle 15
25-mar-2022:  Área Cultura Ciudadana
31-mar-2022:  CA Conservatorio "Javier de Nicoló"</t>
    </r>
  </si>
  <si>
    <r>
      <rPr>
        <b/>
        <sz val="12"/>
        <rFont val="Arial"/>
        <family val="2"/>
      </rPr>
      <t>Primer Trimestre:</t>
    </r>
    <r>
      <rPr>
        <sz val="12"/>
        <rFont val="Arial"/>
        <family val="2"/>
      </rPr>
      <t xml:space="preserve"> Actas de Reunión</t>
    </r>
  </si>
  <si>
    <r>
      <rPr>
        <b/>
        <sz val="12"/>
        <rFont val="Arial"/>
        <family val="2"/>
      </rPr>
      <t>Segundo trimestre:</t>
    </r>
    <r>
      <rPr>
        <b/>
        <u/>
        <sz val="12"/>
        <rFont val="Arial"/>
        <family val="2"/>
      </rPr>
      <t xml:space="preserve"> </t>
    </r>
    <r>
      <rPr>
        <sz val="12"/>
        <rFont val="Arial"/>
        <family val="2"/>
      </rPr>
      <t>Se realizó replaqueteo de bienes devolutivos y/o elementos de consumo controlado en las siguientes UPI, sedes y dependencias:
01-abr-2022:    UPI La Rioja
04-abr-2022:   CA La 32
06-abr-2022:   UPI Liberia
08-abr-2022:   UPI Perdomo
03-may-2022: CA Castillo
03-may-2022: CA La Victoria
04-may-2022: Sede Economato
05-may-2022: Sub-bodega San Blas
08-jun-2022:   Comedor Bosa
09-jun-2022:   Comedor Arborizadora
10-jun-2022:   Comedor Perdomo
13-jun-2022:   Comedor Usme</t>
    </r>
  </si>
  <si>
    <t>PAI-GL-2022-08</t>
  </si>
  <si>
    <t>Realizar la toma física general de los bienes devolutivos y de consumo controlado</t>
  </si>
  <si>
    <t>1 toma física en cada unidad y sede administrativa</t>
  </si>
  <si>
    <t>Informe final de toma física de Inventarios</t>
  </si>
  <si>
    <t>PAI-GL-2022-09</t>
  </si>
  <si>
    <t>Reportar semanalmente saldos de bienes y elementos en bodega a  Gerentes y Administradores de proyecto, supervisores y apoyos a la supervisión</t>
  </si>
  <si>
    <t>Reporte de saldos</t>
  </si>
  <si>
    <r>
      <rPr>
        <b/>
        <sz val="12"/>
        <rFont val="Arial"/>
        <family val="2"/>
      </rPr>
      <t>Primer Trimestre:</t>
    </r>
    <r>
      <rPr>
        <b/>
        <u/>
        <sz val="12"/>
        <rFont val="Arial"/>
        <family val="2"/>
      </rPr>
      <t xml:space="preserve"> </t>
    </r>
    <r>
      <rPr>
        <sz val="12"/>
        <rFont val="Arial"/>
        <family val="2"/>
      </rPr>
      <t>Se reportó vía correo electrónico semanalmente, los saldos de bienes y elementos en bodega a gerentes y administradores de proyecto, supervisores y apoyos a la supervisión y demás colaboradores para atender las necesidades institucionales</t>
    </r>
  </si>
  <si>
    <r>
      <rPr>
        <b/>
        <sz val="12"/>
        <rFont val="Arial"/>
        <family val="2"/>
      </rPr>
      <t>Primer Trimestre:</t>
    </r>
    <r>
      <rPr>
        <sz val="12"/>
        <rFont val="Arial"/>
        <family val="2"/>
      </rPr>
      <t xml:space="preserve"> Los saldos se remiten a los correos electrónicos institucionales desde el correo institucional </t>
    </r>
    <r>
      <rPr>
        <sz val="12"/>
        <color rgb="FF0000FF"/>
        <rFont val="Arial"/>
        <family val="2"/>
      </rPr>
      <t>almacen@idipron.gov.co</t>
    </r>
    <r>
      <rPr>
        <sz val="12"/>
        <rFont val="Arial"/>
        <family val="2"/>
      </rPr>
      <t xml:space="preserve"> (ver pantallazo en formato PDF)
</t>
    </r>
  </si>
  <si>
    <r>
      <rPr>
        <b/>
        <sz val="12"/>
        <rFont val="Arial"/>
        <family val="2"/>
      </rPr>
      <t xml:space="preserve">Segundo trimestre: </t>
    </r>
    <r>
      <rPr>
        <sz val="12"/>
        <rFont val="Arial"/>
        <family val="2"/>
      </rPr>
      <t>Se reportó vía correo electrónico semanalmente, los saldos de bienes y elementos en bodega a gerentes y administradores de proyecto, supervisores y apoyos a la supervisión y demás colaboradores para atender las necesidades institucionales</t>
    </r>
  </si>
  <si>
    <r>
      <rPr>
        <b/>
        <sz val="12"/>
        <rFont val="Arial"/>
        <family val="2"/>
      </rPr>
      <t>Segundo trimestre:</t>
    </r>
    <r>
      <rPr>
        <sz val="12"/>
        <rFont val="Arial"/>
        <family val="2"/>
      </rPr>
      <t xml:space="preserve"> Los saldos se remites a los correos electrónicos institucionales desde el correo institucional </t>
    </r>
    <r>
      <rPr>
        <sz val="12"/>
        <color rgb="FF0000FF"/>
        <rFont val="Arial"/>
        <family val="2"/>
      </rPr>
      <t>almacen@idipron.gov.co</t>
    </r>
    <r>
      <rPr>
        <sz val="12"/>
        <rFont val="Arial"/>
        <family val="2"/>
      </rPr>
      <t xml:space="preserve"> (ver pantallazo en formato PDF)
</t>
    </r>
  </si>
  <si>
    <t>PAI-GL-2022-10</t>
  </si>
  <si>
    <t xml:space="preserve">Comunicar a los Gerentes, Administradores y supervisores de contrato la disponibilidad de bienes y elementos en bodega para distribución y toma de decisiones </t>
  </si>
  <si>
    <t>1 comunicación</t>
  </si>
  <si>
    <t xml:space="preserve">Registro de comunicación de disponibilidad de bienes y elementos en bodega </t>
  </si>
  <si>
    <r>
      <rPr>
        <b/>
        <sz val="12"/>
        <rFont val="Arial"/>
        <family val="2"/>
      </rPr>
      <t>Primer Trimestre:</t>
    </r>
    <r>
      <rPr>
        <b/>
        <u/>
        <sz val="12"/>
        <rFont val="Arial"/>
        <family val="2"/>
      </rPr>
      <t xml:space="preserve"> </t>
    </r>
    <r>
      <rPr>
        <sz val="12"/>
        <rFont val="Arial"/>
        <family val="2"/>
      </rPr>
      <t>Se realizó comunicación de disponibilidad de bienes y elementos en bodega, mediante memorando 2022IE1148 del 2 de febrero de 2022 a subdirectores, gerentes y administradores de proyecto de inversión, supervisores y apoyos a la supervisión, coordinadores de convenios y líderes de área.</t>
    </r>
  </si>
  <si>
    <r>
      <rPr>
        <b/>
        <sz val="12"/>
        <rFont val="Arial"/>
        <family val="2"/>
      </rPr>
      <t xml:space="preserve">Primer Trimestre: </t>
    </r>
    <r>
      <rPr>
        <sz val="12"/>
        <rFont val="Arial"/>
        <family val="2"/>
      </rPr>
      <t>Memorando 2022IE1148 del 02-feb-2022.</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</si>
  <si>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</si>
  <si>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</si>
  <si>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</si>
  <si>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 xml:space="preserve">Ejecución de actividades para el fortalecimiento de políticas del MIPG
</t>
  </si>
  <si>
    <t>PAI-GL-2022-11</t>
  </si>
  <si>
    <t xml:space="preserve">Realizar actividades para el fortalecimiento de la política de Seguimiento y evaluación del desempeño institucional </t>
  </si>
  <si>
    <t xml:space="preserve">10 monitoreos </t>
  </si>
  <si>
    <t>Matriz de Excel de reporte 
Pantallazo de cargue en drive de las evidencias
Correo electrónico de envío del monitoreo</t>
  </si>
  <si>
    <r>
      <rPr>
        <sz val="12"/>
        <rFont val="Arial"/>
        <family val="2"/>
      </rPr>
      <t>Plan de adecuación y sostenibilidad - Seguimiento y evaluación del</t>
    </r>
    <r>
      <rPr>
        <sz val="12"/>
        <color theme="1"/>
        <rFont val="Arial"/>
        <family val="2"/>
      </rPr>
      <t xml:space="preserve"> desempeño institucional </t>
    </r>
  </si>
  <si>
    <r>
      <rPr>
        <b/>
        <sz val="12"/>
        <rFont val="Arial"/>
        <family val="2"/>
      </rPr>
      <t xml:space="preserve">Primer Trimestre: </t>
    </r>
    <r>
      <rPr>
        <sz val="12"/>
        <rFont val="Arial"/>
        <family val="2"/>
      </rPr>
      <t>Se realizó el seguimiento del plan de Acción</t>
    </r>
  </si>
  <si>
    <r>
      <rPr>
        <b/>
        <sz val="12"/>
        <rFont val="Arial"/>
        <family val="2"/>
      </rPr>
      <t xml:space="preserve">Primer Trimestre: </t>
    </r>
    <r>
      <rPr>
        <sz val="12"/>
        <rFont val="Arial"/>
        <family val="2"/>
      </rPr>
      <t xml:space="preserve">Matriz en formato Excel (E-PLA-FT-003)
Pantallazo de cargue en drive de las evidencias
</t>
    </r>
  </si>
  <si>
    <r>
      <rPr>
        <b/>
        <sz val="12"/>
        <rFont val="Arial"/>
        <family val="2"/>
      </rPr>
      <t xml:space="preserve">Segundo trimestre: </t>
    </r>
    <r>
      <rPr>
        <sz val="12"/>
        <rFont val="Arial"/>
        <family val="2"/>
      </rPr>
      <t>Se realizó el seguimiento del plan de Acción</t>
    </r>
  </si>
  <si>
    <r>
      <rPr>
        <b/>
        <sz val="12"/>
        <rFont val="Arial"/>
        <family val="2"/>
      </rPr>
      <t>Segundo trimestre:</t>
    </r>
    <r>
      <rPr>
        <sz val="12"/>
        <rFont val="Arial"/>
        <family val="2"/>
      </rPr>
      <t xml:space="preserve"> Matriz en formato Excel (E-PLA-FT-003)
Pantallazo de cargue en drive de las evidencias
</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</si>
  <si>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</si>
  <si>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</si>
  <si>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</si>
  <si>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</si>
  <si>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</si>
  <si>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PAI-GL-2022-12</t>
  </si>
  <si>
    <t>Realizar monitoreo a los planes de mejoramiento del proceso</t>
  </si>
  <si>
    <t>3 monitoreos</t>
  </si>
  <si>
    <t>Matriz de Excel de reporte
Pantallazo de cargue en drive de las evidencias
Correo electrónico de envío del monitoreo</t>
  </si>
  <si>
    <r>
      <rPr>
        <b/>
        <sz val="12"/>
        <rFont val="Arial"/>
        <family val="2"/>
      </rPr>
      <t xml:space="preserve">Segundo trimestre: </t>
    </r>
    <r>
      <rPr>
        <sz val="12"/>
        <rFont val="Arial"/>
        <family val="2"/>
      </rPr>
      <t>Se realizó seguimiento del Plan de mejoramiento Proceso de gestión Logística</t>
    </r>
  </si>
  <si>
    <r>
      <rPr>
        <b/>
        <sz val="12"/>
        <rFont val="Arial"/>
        <family val="2"/>
      </rPr>
      <t>Segundo trimestre</t>
    </r>
    <r>
      <rPr>
        <sz val="12"/>
        <rFont val="Arial"/>
        <family val="2"/>
      </rPr>
      <t xml:space="preserve">: Matriz de Excel de reporte
Pantallazo de cargue en drive de las evidencias
</t>
    </r>
  </si>
  <si>
    <t>** El resultado debe propender por obtener una ejecución del 100% en este componente</t>
  </si>
  <si>
    <t>OTRAS ACCIONES DEL PROCESO - PLAN OPERATIVO</t>
  </si>
  <si>
    <t>Tema/Categoría</t>
  </si>
  <si>
    <t>Código de la actividad</t>
  </si>
  <si>
    <t>Actividades</t>
  </si>
  <si>
    <t xml:space="preserve">SEGUIMIENTO </t>
  </si>
  <si>
    <t>Soportes Avances (Actas de  Asistencia, Informes, Estudios, Informes de Convenios, etc.)</t>
  </si>
  <si>
    <r>
      <t xml:space="preserve">Realizar actividades para el fortalecimiento de la política de la política de  Seguimiento y evaluación del desempeño institucional 
</t>
    </r>
    <r>
      <rPr>
        <b/>
        <u/>
        <sz val="14"/>
        <rFont val="Arial"/>
        <family val="2"/>
      </rPr>
      <t>PAI-GL-2022-11</t>
    </r>
  </si>
  <si>
    <t>PAO-GL-2022-01</t>
  </si>
  <si>
    <t>Realizar monitoreo del plan de acción e indicadores estratégicos</t>
  </si>
  <si>
    <t>4 monitoreos</t>
  </si>
  <si>
    <r>
      <rPr>
        <b/>
        <sz val="12"/>
        <rFont val="Arial"/>
        <family val="2"/>
      </rPr>
      <t>Primer Trimestre:</t>
    </r>
    <r>
      <rPr>
        <b/>
        <u/>
        <sz val="12"/>
        <rFont val="Arial"/>
        <family val="2"/>
      </rPr>
      <t xml:space="preserve"> </t>
    </r>
    <r>
      <rPr>
        <sz val="12"/>
        <rFont val="Arial"/>
        <family val="2"/>
      </rPr>
      <t>Se realizó el seguimiento del plan de Acción</t>
    </r>
  </si>
  <si>
    <r>
      <rPr>
        <b/>
        <sz val="12"/>
        <rFont val="Arial"/>
        <family val="2"/>
      </rPr>
      <t xml:space="preserve">Primer Trimestre: </t>
    </r>
    <r>
      <rPr>
        <sz val="12"/>
        <rFont val="Arial"/>
        <family val="2"/>
      </rPr>
      <t>Matriz de Excel de reporte
Pantallazo de cargue en drive de las evidencias
Correo electrónico de envío del monitoreo</t>
    </r>
  </si>
  <si>
    <r>
      <rPr>
        <b/>
        <sz val="12"/>
        <rFont val="Arial"/>
        <family val="2"/>
      </rPr>
      <t xml:space="preserve">Primer Trimestre: </t>
    </r>
    <r>
      <rPr>
        <sz val="12"/>
        <rFont val="Arial"/>
        <family val="2"/>
      </rPr>
      <t>No se presentó ninguna limitación para cumplir con la actividad</t>
    </r>
  </si>
  <si>
    <r>
      <rPr>
        <b/>
        <sz val="12"/>
        <rFont val="Arial"/>
        <family val="2"/>
      </rPr>
      <t>Segundo trimestre:</t>
    </r>
    <r>
      <rPr>
        <b/>
        <u/>
        <sz val="12"/>
        <rFont val="Arial"/>
        <family val="2"/>
      </rPr>
      <t xml:space="preserve"> </t>
    </r>
    <r>
      <rPr>
        <sz val="12"/>
        <rFont val="Arial"/>
        <family val="2"/>
      </rPr>
      <t>Seguimiento  Plan de Acción 2 trimestre vigencia 2022</t>
    </r>
  </si>
  <si>
    <r>
      <rPr>
        <b/>
        <sz val="12"/>
        <rFont val="Arial"/>
        <family val="2"/>
      </rPr>
      <t xml:space="preserve">Segundo trimestre: </t>
    </r>
    <r>
      <rPr>
        <sz val="12"/>
        <rFont val="Arial"/>
        <family val="2"/>
      </rPr>
      <t xml:space="preserve">Matriz de Excel de reporte Pantallazo de cargue en drive de las evidencias
</t>
    </r>
  </si>
  <si>
    <r>
      <rPr>
        <b/>
        <sz val="12"/>
        <rFont val="Arial"/>
        <family val="2"/>
      </rPr>
      <t xml:space="preserve">Segundo trimestre: </t>
    </r>
    <r>
      <rPr>
        <sz val="12"/>
        <rFont val="Arial"/>
        <family val="2"/>
      </rPr>
      <t>No se presentó ninguna limitación para cumplir con la actividad</t>
    </r>
  </si>
  <si>
    <t>PAO-GL-2022-02</t>
  </si>
  <si>
    <t>Realizar monitoreo de indicadores de gestión</t>
  </si>
  <si>
    <r>
      <rPr>
        <b/>
        <sz val="12"/>
        <rFont val="Arial"/>
        <family val="2"/>
      </rPr>
      <t>Segundo trimestre:</t>
    </r>
    <r>
      <rPr>
        <sz val="12"/>
        <rFont val="Arial"/>
        <family val="2"/>
      </rPr>
      <t xml:space="preserve">
Reporte de seguimiento de indicadores de gestión</t>
    </r>
  </si>
  <si>
    <r>
      <rPr>
        <b/>
        <sz val="12"/>
        <rFont val="Arial"/>
        <family val="2"/>
      </rPr>
      <t>Segundo trimestre:</t>
    </r>
    <r>
      <rPr>
        <sz val="12"/>
        <rFont val="Arial"/>
        <family val="2"/>
      </rPr>
      <t xml:space="preserve"> Matriz de Excel de reporte
Pantallazo de cargue en drive de las evidencias
</t>
    </r>
  </si>
  <si>
    <t>PAO-GL-2022-03</t>
  </si>
  <si>
    <t>Realizar monitoreo de mapas de riesgos de gestión y corrupción</t>
  </si>
  <si>
    <r>
      <rPr>
        <b/>
        <sz val="12"/>
        <rFont val="Arial"/>
        <family val="2"/>
      </rPr>
      <t>Segundo trimestre:</t>
    </r>
    <r>
      <rPr>
        <sz val="12"/>
        <rFont val="Arial"/>
        <family val="2"/>
      </rPr>
      <t xml:space="preserve">
Se realizó seguimiento mapa de riesgos del proceso, en el mes de mayo/22, se registraron las evidencias y matrices en el drive correspondientes. La consulta se puede realizar en el siguiente link: https://outlook.office365.com/mail/group/idipronbgta.onmicrosoft.com/MapadeRiesgosIDIPRON/files</t>
    </r>
  </si>
  <si>
    <r>
      <rPr>
        <b/>
        <sz val="12"/>
        <color rgb="FF000000"/>
        <rFont val="Arial"/>
        <family val="2"/>
      </rPr>
      <t>Segundo trimestre</t>
    </r>
    <r>
      <rPr>
        <sz val="12"/>
        <color rgb="FF000000"/>
        <rFont val="Arial"/>
        <family val="2"/>
      </rPr>
      <t xml:space="preserve">: Se adjunta pantallazo cargue Riesgos Gestión Logistica. 
Matriz de Excel de seguimiento riesgos de gestión y corrupción. </t>
    </r>
  </si>
  <si>
    <t>CUMPLIMIENTO A NORMATIVIDAD</t>
  </si>
  <si>
    <t>PAO-GL-2022-04</t>
  </si>
  <si>
    <t>Realizar el informe de Austeridad del Gasto</t>
  </si>
  <si>
    <t>4 informes</t>
  </si>
  <si>
    <t>Informes de Austeridad en el gasto</t>
  </si>
  <si>
    <r>
      <rPr>
        <b/>
        <sz val="12"/>
        <color rgb="FF000000"/>
        <rFont val="Arial"/>
        <family val="2"/>
      </rPr>
      <t>Primer Trimestre:</t>
    </r>
    <r>
      <rPr>
        <sz val="12"/>
        <color rgb="FF000000"/>
        <rFont val="Arial"/>
        <family val="2"/>
      </rPr>
      <t xml:space="preserve"> Se realizó y comunicó el "Informe de Austeridad en el gasto público" , realizando el comparativo del primer trimestre de 2022 versus 2021 de acuerdo con el componente a cargo de Almacén e inventarios, suministro de papelería. El informe se envió a la Subdirección Financiera para consolidar la información con los demás componentes y reportar a los entes de control correspondientes. </t>
    </r>
  </si>
  <si>
    <r>
      <rPr>
        <b/>
        <sz val="12"/>
        <rFont val="Arial"/>
        <family val="2"/>
      </rPr>
      <t xml:space="preserve">Primer Trimestre: </t>
    </r>
    <r>
      <rPr>
        <sz val="12"/>
        <rFont val="Arial"/>
        <family val="2"/>
      </rPr>
      <t>Informe de Austeridad en el Gasto Público primer trimestre 2022
Pantallazo remisión Informe de Austeridad en el Gasto Público primer trimestre 2022</t>
    </r>
  </si>
  <si>
    <t xml:space="preserve">Segundo Trimestre: Se realizó y comunicó el "Informe de Austeridad en el gasto público" , realizando el comparativo del segundo trimestre de 2022 versus 2021 de acuerdo con el componente a cargo de Almacén e inventarios, suministro de papelería. El informe se envió a la Subdirección Financiera para consolidar la información con los demás componentes y reportar a los entes de control correspondientes. </t>
  </si>
  <si>
    <r>
      <rPr>
        <b/>
        <sz val="12"/>
        <rFont val="Arial"/>
        <family val="2"/>
      </rPr>
      <t>Segundo trimestre:</t>
    </r>
    <r>
      <rPr>
        <sz val="12"/>
        <rFont val="Arial"/>
        <family val="2"/>
      </rPr>
      <t xml:space="preserve"> 
Pantallazo remisión Informe de Austeridad en el Gasto Público primer trimestre 2022</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</si>
  <si>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</si>
  <si>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</si>
  <si>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</si>
  <si>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</si>
  <si>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</si>
  <si>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</si>
  <si>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</si>
  <si>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</si>
  <si>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APROBADO  POR</t>
  </si>
  <si>
    <t>REVISADO POR 
Espacio Diligenciado por la Oficina Asesora de Planeación</t>
  </si>
  <si>
    <t xml:space="preserve">líder de proceso </t>
  </si>
  <si>
    <t>Responsable de área/dependencia</t>
  </si>
  <si>
    <t>Gestor de planeación MIPG</t>
  </si>
  <si>
    <t>Gestor de planeación</t>
  </si>
  <si>
    <t xml:space="preserve">Nombre y Cargo: </t>
  </si>
  <si>
    <t>Hugo Alberto Carrillo Gómez - Subdirector Técnico Administrativo y Financiero  Cód. 068 Grado 02</t>
  </si>
  <si>
    <t>Graciela Robayo Baracaldo - Profesional Universitario Código 219 - Grado 08</t>
  </si>
  <si>
    <t>Fecha de aprobación:</t>
  </si>
  <si>
    <t>Fecha de revisión :</t>
  </si>
  <si>
    <t xml:space="preserve">
ELABORADO POR 
</t>
  </si>
  <si>
    <t>Graciela Robayo Baracaldo - Profesional Universitario Código 219 Grado 08</t>
  </si>
  <si>
    <t>Jaime Fernando Manjarrés Contratista -CPS 20220960</t>
  </si>
  <si>
    <t>Jean Paul Pinzón Riaño - Técnico Administrativo - Código 367 Grado 05</t>
  </si>
  <si>
    <t>Juan Erasmo Londoño Sánchez - Contratista CPS 20220841</t>
  </si>
  <si>
    <t>Revisó: Karen Viviana Rojas Pérez - Delegado Tipo A MIPG - STAF - 19/08/2022</t>
  </si>
  <si>
    <t>E-PLA-FT-028</t>
  </si>
  <si>
    <t>07</t>
  </si>
  <si>
    <t>HOJA DE VIDA Y MONITOREO INDICADOR</t>
  </si>
  <si>
    <t>VIGENCIA DESDE</t>
  </si>
  <si>
    <t>INFORMACIÓN PROCESO</t>
  </si>
  <si>
    <t>TIPO DE PROCESO</t>
  </si>
  <si>
    <t>NOMBRE DEL PROCESO</t>
  </si>
  <si>
    <t>SIGLA</t>
  </si>
  <si>
    <t xml:space="preserve">Apoyo </t>
  </si>
  <si>
    <t>Gestión Logística</t>
  </si>
  <si>
    <t>GLO</t>
  </si>
  <si>
    <t>DEFINICIÓN DEL INDICADOR</t>
  </si>
  <si>
    <t>NOMBRE DEL INDICADOR</t>
  </si>
  <si>
    <t>TIPO</t>
  </si>
  <si>
    <t>CÓDIGO DE INDICADOR</t>
  </si>
  <si>
    <t>Índice de rotación de los elementos</t>
  </si>
  <si>
    <t>Indicador Estratégico</t>
  </si>
  <si>
    <t>IN-PEI-GLO-001</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</si>
  <si>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</si>
  <si>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</si>
  <si>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</si>
  <si>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</si>
  <si>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</si>
  <si>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</si>
  <si>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Incorporar mejores prácticas para la efectividad del modelo de administración y disposición de los  bienes del instituto</t>
  </si>
  <si>
    <t>N/A</t>
  </si>
  <si>
    <t>OBJETIVO DEL INDICADOR</t>
  </si>
  <si>
    <t>TIPOLOGÍA DE INDICADOR</t>
  </si>
  <si>
    <t>LÍNEA BASE</t>
  </si>
  <si>
    <t>META OBJETIVO</t>
  </si>
  <si>
    <t>META</t>
  </si>
  <si>
    <t xml:space="preserve">PLAZO  DE CUMPLIMIENTO </t>
  </si>
  <si>
    <t>VIGENCIA DE CUMPLIMENTO</t>
  </si>
  <si>
    <t xml:space="preserve">Monitorear el stock de elementos registrados en bodega de los proyectos de inversión y funcionamiento mediante el aplicativo de control de inventario, con el fin de dar cumplimiento a la planeación administrativa (no incluye la categoría 111 - adq. BMC alimentos; Cód. 44444). </t>
  </si>
  <si>
    <t>Eficacia</t>
  </si>
  <si>
    <t>2021</t>
  </si>
  <si>
    <t>2022</t>
  </si>
  <si>
    <t>2023</t>
  </si>
  <si>
    <t>2024</t>
  </si>
  <si>
    <t>3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</si>
  <si>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</si>
  <si>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</si>
  <si>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</si>
  <si>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</si>
  <si>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</si>
  <si>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</si>
  <si>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</si>
  <si>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</si>
  <si>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</si>
  <si>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</si>
  <si>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</si>
  <si>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</si>
  <si>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</si>
  <si>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69% al 50%</t>
  </si>
  <si>
    <t>&lt;49%</t>
  </si>
  <si>
    <t>Ascendente</t>
  </si>
  <si>
    <t>Comité Directivo y Procesos de la entidad</t>
  </si>
  <si>
    <t>FUENTE DE INFORMACIÓN</t>
  </si>
  <si>
    <t>FÓRMULA DE CÁLCULO DEL INDICADOR</t>
  </si>
  <si>
    <t>Reporte del aplicativo sistematizado para el control de inventarios.</t>
  </si>
  <si>
    <t>(Cant. de unidades de salida solicitadas por los proyectos de inversión y funcionamiento de elementos de consumo desde bodega durante el periodo / Cant. de unidades en stock de los proyectos de inversión y funcionamiento de elementos almacenados en bodega del periodo anterior)*100</t>
  </si>
  <si>
    <t>COMPORTAMIENTO INDICADOR</t>
  </si>
  <si>
    <t>Meses:</t>
  </si>
  <si>
    <t>MARZO</t>
  </si>
  <si>
    <t>JUNIO</t>
  </si>
  <si>
    <t>SEPTIEMBRE</t>
  </si>
  <si>
    <t>DICIEMBRE</t>
  </si>
  <si>
    <t>Dato Numerador:</t>
  </si>
  <si>
    <t>Dato Denominador:</t>
  </si>
  <si>
    <t>MONITOREO INDICADOR</t>
  </si>
  <si>
    <t>Periodo</t>
  </si>
  <si>
    <t>Resultado monitoreo</t>
  </si>
  <si>
    <t>Resultado Meta Vigencia</t>
  </si>
  <si>
    <t>Resultado Meta Trienio*</t>
  </si>
  <si>
    <t>* 70% anual equivale al 33% de la vigencia en comparacion del Trienio</t>
  </si>
  <si>
    <t>ANÁLISIS RESULTADO DEL INDICADOR</t>
  </si>
  <si>
    <r>
      <t xml:space="preserve">PRIMER TRIMESTRE: </t>
    </r>
    <r>
      <rPr>
        <sz val="10"/>
        <rFont val="Times New Roman"/>
        <family val="1"/>
      </rPr>
      <t xml:space="preserve">Según monitoreo primer trimestre se puede observar que, el rubro de funcionamiento 3122 y los proyectos 7720, 7726 y 7727 (Proyectos anteriores con stock 9712, 11402, 11062 y demás), donde la rotación del stock de los elementos presenta un nivel maximo de rotacion (81%) por parte de los supervisores, así como los gerentes y/o administradores (as) de los rubros presupuestales antes mencionados.
</t>
    </r>
    <r>
      <rPr>
        <b/>
        <sz val="10"/>
        <rFont val="Times New Roman"/>
        <family val="1"/>
      </rPr>
      <t xml:space="preserve">SEGUNDO TRIMESTRE:  </t>
    </r>
    <r>
      <rPr>
        <sz val="10"/>
        <rFont val="Times New Roman"/>
        <family val="1"/>
      </rPr>
      <t>Según monitoreo segundo trimestre se puede observar que, el rubro de funcionamiento 3122 y los proyectos 7720, 7726 y 7727 (Proyectos anteriores con stock 9712, 11402, 11062 y demás), donde la rotación del stock de los elementos presenta un imcremento en el nivel maximo de rotacion (82%) por parte de los supervisores, así como los gerentes y/o administradores (as) de los rubros presupuestales antes mencionados.</t>
    </r>
  </si>
  <si>
    <t>LIMITANTES</t>
  </si>
  <si>
    <r>
      <rPr>
        <b/>
        <sz val="10"/>
        <rFont val="Times New Roman"/>
        <family val="1"/>
      </rPr>
      <t xml:space="preserve">PRIMER TRIMESTRE: </t>
    </r>
    <r>
      <rPr>
        <sz val="10"/>
        <rFont val="Times New Roman"/>
        <family val="1"/>
      </rPr>
      <t xml:space="preserve">No se presentaron limitantes en la medición del indicador
</t>
    </r>
    <r>
      <rPr>
        <b/>
        <sz val="10"/>
        <rFont val="Times New Roman"/>
        <family val="1"/>
      </rPr>
      <t xml:space="preserve">
SEGUNDO TRIMESTRE:</t>
    </r>
    <r>
      <rPr>
        <sz val="10"/>
        <rFont val="Times New Roman"/>
        <family val="1"/>
      </rPr>
      <t xml:space="preserve"> No se presentaron limitantes en la medición del indicador</t>
    </r>
  </si>
  <si>
    <t>CONTROL DE CAMBIOS DEL INDICADOR</t>
  </si>
  <si>
    <t>FECHA</t>
  </si>
  <si>
    <t>CAMBIOS</t>
  </si>
  <si>
    <t>JUSTIFICACIÓN</t>
  </si>
  <si>
    <t>FECHA QUE APLICA LA MODIFICACIÓN</t>
  </si>
  <si>
    <t>Se ajusta indicador al formato de Hoja de Vida de indicadores, se ajusta nombre formula y se añade objetivo del indicador</t>
  </si>
  <si>
    <t>Se alinea a la metodología según el Manual para la Formulación, Monitoreo y de Indicador.</t>
  </si>
  <si>
    <t>APROBACIÓN</t>
  </si>
  <si>
    <t>ELABORO:</t>
  </si>
  <si>
    <t>JEAN PAUL PINZÓN RIAÑO</t>
  </si>
  <si>
    <t>CARGO:</t>
  </si>
  <si>
    <t>TÉCNICO ADMINISTRATIVO CÓD 367 GRADO 05</t>
  </si>
  <si>
    <t>REVISO:</t>
  </si>
  <si>
    <t>GRACIELA ROBAYO BARACALDO</t>
  </si>
  <si>
    <t>PROFESIONAL UNIVERSITARIO CÓD 219 GRADO 08</t>
  </si>
  <si>
    <t>APROBÓ:</t>
  </si>
  <si>
    <t xml:space="preserve">HUGO ALBERTO CARRILLO GOMEZ </t>
  </si>
  <si>
    <t>SUBDIRECTOR TÉCNICO ADMINISTRATIVO Y FINANCIERO</t>
  </si>
  <si>
    <t>REVISIÓN Y SEGUIMIENTO POR LA OAP</t>
  </si>
  <si>
    <t>REVISO OAP:</t>
  </si>
  <si>
    <t>REVISO OAP</t>
  </si>
  <si>
    <t>Baja de Bienes</t>
  </si>
  <si>
    <t>IN-PEI-GLO-002</t>
  </si>
  <si>
    <t>02</t>
  </si>
  <si>
    <t>Identificar, trasladar físicamente y registrar los bienes para dar de baja, de aquellos  identificados como obsoletos, deteriorados o inservibles que se  almacenarán en el depósito de inservibles.</t>
  </si>
  <si>
    <t>4 años</t>
  </si>
  <si>
    <t>Anual</t>
  </si>
  <si>
    <t>89% al 70%</t>
  </si>
  <si>
    <t>&lt; 69%</t>
  </si>
  <si>
    <t xml:space="preserve">Reporte Aplicativo SI_CAPITAL.
Resolución baja de bienes </t>
  </si>
  <si>
    <t>(Número total de bienes inservibles u obsoletos para destinación final / Número total de bienes inservibles u obsoletos con conceptos técnico y acopiados en el depósito de inservibles)*100</t>
  </si>
  <si>
    <t>Resultado Meta cuatrienio*</t>
  </si>
  <si>
    <t>* 90% anual equivale al 25% de la vigencia en comparacion del cuatrienio</t>
  </si>
  <si>
    <r>
      <rPr>
        <b/>
        <sz val="10"/>
        <rFont val="Times New Roman"/>
        <family val="1"/>
      </rPr>
      <t>PRIMER TRIMESTRE:</t>
    </r>
    <r>
      <rPr>
        <sz val="10"/>
        <rFont val="Times New Roman"/>
        <family val="1"/>
      </rPr>
      <t xml:space="preserve"> La frecuencia del monitoreo es anual, por lo tanto se reportará la ejecución del indicador al finalizar la vigencia 2022.
</t>
    </r>
    <r>
      <rPr>
        <b/>
        <sz val="10"/>
        <rFont val="Times New Roman"/>
        <family val="1"/>
      </rPr>
      <t xml:space="preserve">SEGUNDO TRIMESTRE: </t>
    </r>
    <r>
      <rPr>
        <sz val="10"/>
        <rFont val="Times New Roman"/>
        <family val="1"/>
      </rPr>
      <t>La frecuencia del monitoreo es anual, por lo tanto se reportará la ejecución del indicador al finalizar la vigencia 2022.</t>
    </r>
  </si>
  <si>
    <t xml:space="preserve">Creación del indicador </t>
  </si>
  <si>
    <t>Se crea indicador para la medición de la plataforma estratégica</t>
  </si>
  <si>
    <t xml:space="preserve">Inventarios físicos realizados  a las UPIS y Sedes </t>
  </si>
  <si>
    <t>IN-PEI-GLO-003</t>
  </si>
  <si>
    <t xml:space="preserve">Verificar los inventarios de los bienes muebles del Instituto en cada dependencia teniendo como referencia el reporte del aplicativo </t>
  </si>
  <si>
    <t>99%  al 80%</t>
  </si>
  <si>
    <t>&lt; 79%</t>
  </si>
  <si>
    <t xml:space="preserve">Reporte Aplicativo SI_CAPITAL. </t>
  </si>
  <si>
    <t>(Número de tomas físicas realizadas  / número total de tomas físicas programadas)*100</t>
  </si>
  <si>
    <t>Resultado Meta Cuatrienio*</t>
  </si>
  <si>
    <t>* 100% anual equivale al 25% de la vigencia en comparacion del cuatrienio</t>
  </si>
  <si>
    <r>
      <t xml:space="preserve">PRIMER TRIMESTRE: </t>
    </r>
    <r>
      <rPr>
        <sz val="10"/>
        <rFont val="Times New Roman"/>
        <family val="1"/>
      </rPr>
      <t xml:space="preserve">La toma fisica anual se programa dentro del segundo semestre del año; el indicador se monitorea con base en la toma fisica realizada a las dependencias individuales.
</t>
    </r>
    <r>
      <rPr>
        <b/>
        <sz val="10"/>
        <rFont val="Times New Roman"/>
        <family val="1"/>
      </rPr>
      <t>SEGUNDO TRIMESTRE:</t>
    </r>
    <r>
      <rPr>
        <sz val="10"/>
        <rFont val="Times New Roman"/>
        <family val="1"/>
      </rPr>
      <t xml:space="preserve"> La toma fisica anual se programa dentro del segundo semestre del año; el indicador se monitorea con base en la toma fisica realizada a las dependencias individuales.</t>
    </r>
  </si>
  <si>
    <t>Oficina asesora de planeación</t>
  </si>
  <si>
    <t>Comunicaciones</t>
  </si>
  <si>
    <t>OBJETIVOS</t>
  </si>
  <si>
    <t>METAS DEL OBJETIVO</t>
  </si>
  <si>
    <t>Oficina de control interno</t>
  </si>
  <si>
    <t xml:space="preserve"> Investigaciones</t>
  </si>
  <si>
    <t>1. FIN DE LA POBREZA</t>
  </si>
  <si>
    <t>1.1 - Erradicar la extrema pobreza</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</si>
  <si>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</si>
  <si>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</si>
  <si>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</si>
  <si>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</si>
  <si>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</si>
  <si>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</si>
  <si>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</si>
  <si>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</si>
  <si>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</si>
  <si>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</si>
  <si>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</si>
  <si>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</si>
  <si>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</si>
  <si>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</si>
  <si>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</si>
  <si>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</si>
  <si>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</si>
  <si>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</si>
  <si>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</si>
  <si>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</si>
  <si>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</si>
  <si>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</si>
  <si>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</si>
  <si>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</si>
  <si>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</si>
  <si>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</si>
  <si>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</si>
  <si>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</si>
  <si>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</si>
  <si>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</si>
  <si>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</si>
  <si>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</si>
  <si>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</si>
  <si>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</si>
  <si>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</si>
  <si>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Gestión jurídica</t>
  </si>
  <si>
    <t>11. CIUDADES Y COMUNIDADES SOSTENIBLES</t>
  </si>
  <si>
    <t>2.4 - Producción sostenible de alimentos y prácticas agrícolas resilientes</t>
  </si>
  <si>
    <t>Subdirección técnica administrativa y financiera - gestión ambiental</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</si>
  <si>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</si>
  <si>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</si>
  <si>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</si>
  <si>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</si>
  <si>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</si>
  <si>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</si>
  <si>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</si>
  <si>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</si>
  <si>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</si>
  <si>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</si>
  <si>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</si>
  <si>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</si>
  <si>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</si>
  <si>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</si>
  <si>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</si>
  <si>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</si>
  <si>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</si>
  <si>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</si>
  <si>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</si>
  <si>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</si>
  <si>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</si>
  <si>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</si>
  <si>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</si>
  <si>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</si>
  <si>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</si>
  <si>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</si>
  <si>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</si>
  <si>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</si>
  <si>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</si>
  <si>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</si>
  <si>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</si>
  <si>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</si>
  <si>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</si>
  <si>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</si>
  <si>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</si>
  <si>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</si>
  <si>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</si>
  <si>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</si>
  <si>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</si>
  <si>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</si>
  <si>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</si>
  <si>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</si>
  <si>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</si>
  <si>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</si>
  <si>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</si>
  <si>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</si>
  <si>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</si>
  <si>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</si>
  <si>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</si>
  <si>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</si>
  <si>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</si>
  <si>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</si>
  <si>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</si>
  <si>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</si>
  <si>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</si>
  <si>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</si>
  <si>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</si>
  <si>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</si>
  <si>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</si>
  <si>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</si>
  <si>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</si>
  <si>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</si>
  <si>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</si>
  <si>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</si>
  <si>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</si>
  <si>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</si>
  <si>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</si>
  <si>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</si>
  <si>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</si>
  <si>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</si>
  <si>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</si>
  <si>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</si>
  <si>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</si>
  <si>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</si>
  <si>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</si>
  <si>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</si>
  <si>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</si>
  <si>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</si>
  <si>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</si>
  <si>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</si>
  <si>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</si>
  <si>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</si>
  <si>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</si>
  <si>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</si>
  <si>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</si>
  <si>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</si>
  <si>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</si>
  <si>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</si>
  <si>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</si>
  <si>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</si>
  <si>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</si>
  <si>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</si>
  <si>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</si>
  <si>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</si>
  <si>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</si>
  <si>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</si>
  <si>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</si>
  <si>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</si>
  <si>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</si>
  <si>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</si>
  <si>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</si>
  <si>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</si>
  <si>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</si>
  <si>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</si>
  <si>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</si>
  <si>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</si>
  <si>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</si>
  <si>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</si>
  <si>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</si>
  <si>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</si>
  <si>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</si>
  <si>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</si>
  <si>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</si>
  <si>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</si>
  <si>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</si>
  <si>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</si>
  <si>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</si>
  <si>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</si>
  <si>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</si>
  <si>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</si>
  <si>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</si>
  <si>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</si>
  <si>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</si>
  <si>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</si>
  <si>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</si>
  <si>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</si>
  <si>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</si>
  <si>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</si>
  <si>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</si>
  <si>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</si>
  <si>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</si>
  <si>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</si>
  <si>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</si>
  <si>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</si>
  <si>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</si>
  <si>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</si>
  <si>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</si>
  <si>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</si>
  <si>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</si>
  <si>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</si>
  <si>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</si>
  <si>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</si>
  <si>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</si>
  <si>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</si>
  <si>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</si>
  <si>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</si>
  <si>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</si>
  <si>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</si>
  <si>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</si>
  <si>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</si>
  <si>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</si>
  <si>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</si>
  <si>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</si>
  <si>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</si>
  <si>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</si>
  <si>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</si>
  <si>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</si>
  <si>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</si>
  <si>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</si>
  <si>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</si>
  <si>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</si>
  <si>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</si>
  <si>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</si>
  <si>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</si>
  <si>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</si>
  <si>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</si>
  <si>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</si>
  <si>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</si>
  <si>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</si>
  <si>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</si>
  <si>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</si>
  <si>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</si>
  <si>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</si>
  <si>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</si>
  <si>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</si>
  <si>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</si>
  <si>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</si>
  <si>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</si>
  <si>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</si>
  <si>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</si>
  <si>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</si>
  <si>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</si>
  <si>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</si>
  <si>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</si>
  <si>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</si>
  <si>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</si>
  <si>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</si>
  <si>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</si>
  <si>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</si>
  <si>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</si>
  <si>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</si>
  <si>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</si>
  <si>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</si>
  <si>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</si>
  <si>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</si>
  <si>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</si>
  <si>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</si>
  <si>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</si>
  <si>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</si>
  <si>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</si>
  <si>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</si>
  <si>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</si>
  <si>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</si>
  <si>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</si>
  <si>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</si>
  <si>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</si>
  <si>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</si>
  <si>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</si>
  <si>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</si>
  <si>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</si>
  <si>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</si>
  <si>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</si>
  <si>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</si>
  <si>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</si>
  <si>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</si>
  <si>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</si>
  <si>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</si>
  <si>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</si>
  <si>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</si>
  <si>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</si>
  <si>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</si>
  <si>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</si>
  <si>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</si>
  <si>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</si>
  <si>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</si>
  <si>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</si>
  <si>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</si>
  <si>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</si>
  <si>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</si>
  <si>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</si>
  <si>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</si>
  <si>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</si>
  <si>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</si>
  <si>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</si>
  <si>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</si>
  <si>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</si>
  <si>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</si>
  <si>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</si>
  <si>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</si>
  <si>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</si>
  <si>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</si>
  <si>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</si>
  <si>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</si>
  <si>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</si>
  <si>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</si>
  <si>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</si>
  <si>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</si>
  <si>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</si>
  <si>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</si>
  <si>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</si>
  <si>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</si>
  <si>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</si>
  <si>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</si>
  <si>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</si>
  <si>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</si>
  <si>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</si>
  <si>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</si>
  <si>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</si>
  <si>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</si>
  <si>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</si>
  <si>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</si>
  <si>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</si>
  <si>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</si>
  <si>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</si>
  <si>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</si>
  <si>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</si>
  <si>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</si>
  <si>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</si>
  <si>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</si>
  <si>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</si>
  <si>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</si>
  <si>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</si>
  <si>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</si>
  <si>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</si>
  <si>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</si>
  <si>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</si>
  <si>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</si>
  <si>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</si>
  <si>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</si>
  <si>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</si>
  <si>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</si>
  <si>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</si>
  <si>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</si>
  <si>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</si>
  <si>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</si>
  <si>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</si>
  <si>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</si>
  <si>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</si>
  <si>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</si>
  <si>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</si>
  <si>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</si>
  <si>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</si>
  <si>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</si>
  <si>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</si>
  <si>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</si>
  <si>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</si>
  <si>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</si>
  <si>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</si>
  <si>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</si>
  <si>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</si>
  <si>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</si>
  <si>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</si>
  <si>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</si>
  <si>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</si>
  <si>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</si>
  <si>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</si>
  <si>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</si>
  <si>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</si>
  <si>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</si>
  <si>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</si>
  <si>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</si>
  <si>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</si>
  <si>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</si>
  <si>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</si>
  <si>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</si>
  <si>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</si>
  <si>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</si>
  <si>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</si>
  <si>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</si>
  <si>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</si>
  <si>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</si>
  <si>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</si>
  <si>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</si>
  <si>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</si>
  <si>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</si>
  <si>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</si>
  <si>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</si>
  <si>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</si>
  <si>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</si>
  <si>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</si>
  <si>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</si>
  <si>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</si>
  <si>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Mensual</t>
  </si>
  <si>
    <t>1. Fortalecer el reconocimiento ciudadano del desempeño institucional del IDIPRON.</t>
  </si>
  <si>
    <t>Atención Ciudadanía</t>
  </si>
  <si>
    <t>ACI</t>
  </si>
  <si>
    <t>Estratégicos</t>
  </si>
  <si>
    <t>Numérico</t>
  </si>
  <si>
    <t>Eficiencia</t>
  </si>
  <si>
    <t>Descendente</t>
  </si>
  <si>
    <t>Bimestral</t>
  </si>
  <si>
    <t>COM</t>
  </si>
  <si>
    <t>Misional</t>
  </si>
  <si>
    <t>Indicador Estratégico / Indicador de Gestión</t>
  </si>
  <si>
    <t>Efectividad</t>
  </si>
  <si>
    <t>3. Determinar las acciones orientadas al cierre de brechas organizacionales.</t>
  </si>
  <si>
    <t>Control Interno disciplinario</t>
  </si>
  <si>
    <t>CID</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</si>
  <si>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</si>
  <si>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</si>
  <si>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</si>
  <si>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</si>
  <si>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</si>
  <si>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</si>
  <si>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</si>
  <si>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</si>
  <si>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</si>
  <si>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</si>
  <si>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</si>
  <si>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</si>
  <si>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</si>
  <si>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</si>
  <si>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</si>
  <si>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</si>
  <si>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</si>
  <si>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</si>
  <si>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</si>
  <si>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</si>
  <si>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</si>
  <si>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</si>
  <si>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</si>
  <si>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</si>
  <si>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</si>
  <si>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</si>
  <si>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</si>
  <si>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</si>
  <si>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</si>
  <si>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</si>
  <si>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</si>
  <si>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</si>
  <si>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</si>
  <si>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</si>
  <si>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</si>
  <si>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</si>
  <si>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</si>
  <si>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</si>
  <si>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</si>
  <si>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</si>
  <si>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</si>
  <si>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</si>
  <si>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</si>
  <si>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Yuli Cristel Peña</t>
  </si>
  <si>
    <t>Carolina Ardila Muñoz</t>
  </si>
  <si>
    <t>Formulación inicial</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</si>
  <si>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</si>
  <si>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</si>
  <si>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Incorporar mejores prácticas para la efectividad del modelo de administración y disposición de los bienes del instituto.
Implementación, desarrollo, interiorización y apropiación de las políticas de MIPG.
Cerrar las brechas organizacionales para mejorar la gestión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</si>
</sst>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9">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b/>
      <u/>
      <sz val="14"/>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u/>
      <sz val="12"/>
      <name val="Arial"/>
      <family val="2"/>
    </font>
    <font>
      <b/>
      <sz val="12"/>
      <name val="Arial"/>
      <family val="2"/>
    </font>
    <font>
      <sz val="12"/>
      <color rgb="FF0000FF"/>
      <name val="Arial"/>
      <family val="2"/>
    </font>
    <font>
      <sz val="12"/>
      <color rgb="FF000000"/>
      <name val="Arial"/>
      <family val="2"/>
    </font>
  </fonts>
  <fills count="2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9" tint="0.39997558519241921"/>
        <bgColor indexed="64"/>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style="medium">
        <color rgb="FFFFFFFF"/>
      </left>
      <right/>
      <top/>
      <bottom/>
      <diagonal/>
    </border>
    <border>
      <left style="medium">
        <color rgb="FFFFFFFF"/>
      </left>
      <right/>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FFFFF"/>
      </left>
      <right/>
      <top/>
      <bottom style="medium">
        <color rgb="FFFFFFFF"/>
      </bottom>
      <diagonal/>
    </border>
    <border>
      <left/>
      <right style="medium">
        <color theme="0"/>
      </right>
      <top/>
      <bottom style="medium">
        <color rgb="FFFFFFFF"/>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rgb="FFFFFFFF"/>
      </bottom>
      <diagonal/>
    </border>
    <border>
      <left/>
      <right style="medium">
        <color theme="0"/>
      </right>
      <top style="medium">
        <color theme="0"/>
      </top>
      <bottom style="medium">
        <color rgb="FFFFFFFF"/>
      </bottom>
      <diagonal/>
    </border>
    <border>
      <left style="medium">
        <color theme="0"/>
      </left>
      <right/>
      <top/>
      <bottom style="medium">
        <color rgb="FFFFFFFF"/>
      </bottom>
      <diagonal/>
    </border>
    <border>
      <left style="medium">
        <color rgb="FFFFFFFF"/>
      </left>
      <right/>
      <top style="medium">
        <color rgb="FFFFFFFF"/>
      </top>
      <bottom style="medium">
        <color rgb="FFFFFFFF"/>
      </bottom>
      <diagonal/>
    </border>
    <border>
      <left/>
      <right style="medium">
        <color theme="0"/>
      </right>
      <top style="medium">
        <color rgb="FFFFFFFF"/>
      </top>
      <bottom style="medium">
        <color rgb="FFFFFFFF"/>
      </bottom>
      <diagonal/>
    </border>
    <border>
      <left/>
      <right/>
      <top style="medium">
        <color theme="0"/>
      </top>
      <bottom style="medium">
        <color rgb="FFFFFFFF"/>
      </bottom>
      <diagonal/>
    </border>
    <border>
      <left style="medium">
        <color theme="0"/>
      </left>
      <right/>
      <top style="medium">
        <color rgb="FFFFFFFF"/>
      </top>
      <bottom style="medium">
        <color theme="0"/>
      </bottom>
      <diagonal/>
    </border>
    <border>
      <left/>
      <right style="medium">
        <color theme="0"/>
      </right>
      <top style="medium">
        <color rgb="FFFFFFFF"/>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right/>
      <top style="medium">
        <color rgb="FFFFFFFF"/>
      </top>
      <bottom style="medium">
        <color theme="0"/>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theme="3" tint="-0.249977111117893"/>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rgb="FF333F4F"/>
      </left>
      <right style="medium">
        <color rgb="FF333F4F"/>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theme="3" tint="-0.249977111117893"/>
      </left>
      <right style="medium">
        <color rgb="FF333F4F"/>
      </right>
      <top/>
      <bottom/>
      <diagonal/>
    </border>
    <border>
      <left style="medium">
        <color rgb="FF333F4F"/>
      </left>
      <right/>
      <top/>
      <bottom/>
      <diagonal/>
    </border>
    <border>
      <left/>
      <right style="thin">
        <color indexed="64"/>
      </right>
      <top/>
      <bottom/>
      <diagonal/>
    </border>
    <border>
      <left/>
      <right style="hair">
        <color indexed="8"/>
      </right>
      <top/>
      <bottom/>
      <diagonal/>
    </border>
    <border>
      <left style="thin">
        <color indexed="64"/>
      </left>
      <right/>
      <top/>
      <bottom/>
      <diagonal/>
    </border>
    <border>
      <left style="medium">
        <color theme="0"/>
      </left>
      <right/>
      <top style="medium">
        <color theme="0"/>
      </top>
      <bottom/>
      <diagonal/>
    </border>
    <border>
      <left/>
      <right/>
      <top style="medium">
        <color theme="0"/>
      </top>
      <bottom/>
      <diagonal/>
    </border>
    <border>
      <left style="medium">
        <color rgb="FF333F4F"/>
      </left>
      <right style="medium">
        <color rgb="FF333F4F"/>
      </right>
      <top style="medium">
        <color rgb="FF333F4F"/>
      </top>
      <bottom style="medium">
        <color rgb="FF333F4F"/>
      </bottom>
      <diagonal/>
    </border>
    <border>
      <left/>
      <right style="medium">
        <color rgb="FF333F4F"/>
      </right>
      <top style="medium">
        <color rgb="FF333F4F"/>
      </top>
      <bottom style="medium">
        <color rgb="FF333F4F"/>
      </bottom>
      <diagonal/>
    </border>
    <border>
      <left/>
      <right/>
      <top style="medium">
        <color rgb="FF333F4F"/>
      </top>
      <bottom style="medium">
        <color rgb="FF333F4F"/>
      </bottom>
      <diagonal/>
    </border>
    <border>
      <left style="medium">
        <color rgb="FF333F4F"/>
      </left>
      <right style="medium">
        <color rgb="FF333F4F"/>
      </right>
      <top/>
      <bottom style="medium">
        <color rgb="FF333F4F"/>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8" fillId="0" borderId="0"/>
  </cellStyleXfs>
  <cellXfs count="357">
    <xf numFmtId="0" fontId="0" fillId="0" borderId="0" xfId="0"/>
    <xf numFmtId="0" fontId="0" fillId="3" borderId="0" xfId="0" applyFill="1"/>
    <xf numFmtId="0" fontId="5" fillId="4" borderId="0" xfId="3" applyFont="1" applyFill="1" applyAlignment="1" applyProtection="1">
      <alignment vertical="center" wrapText="1"/>
    </xf>
    <xf numFmtId="0" fontId="11" fillId="3" borderId="0" xfId="0" applyFont="1" applyFill="1" applyAlignment="1" applyProtection="1">
      <alignment horizontal="center" vertical="center" wrapText="1"/>
      <protection locked="0"/>
    </xf>
    <xf numFmtId="1" fontId="12" fillId="3" borderId="0" xfId="0" applyNumberFormat="1" applyFont="1" applyFill="1" applyAlignment="1" applyProtection="1">
      <alignment vertical="center" wrapText="1"/>
      <protection locked="0"/>
    </xf>
    <xf numFmtId="9" fontId="20" fillId="13" borderId="19" xfId="0" applyNumberFormat="1" applyFont="1" applyFill="1" applyBorder="1" applyAlignment="1" applyProtection="1">
      <alignment horizontal="center" vertical="center" wrapText="1"/>
      <protection locked="0"/>
    </xf>
    <xf numFmtId="9" fontId="20" fillId="13" borderId="0" xfId="0" applyNumberFormat="1" applyFont="1" applyFill="1" applyAlignment="1" applyProtection="1">
      <alignment horizontal="center" vertical="center" wrapText="1"/>
      <protection locked="0"/>
    </xf>
    <xf numFmtId="0" fontId="21" fillId="14" borderId="0" xfId="0" applyFont="1" applyFill="1" applyAlignment="1" applyProtection="1">
      <alignment horizontal="center" vertical="center" wrapText="1"/>
      <protection locked="0"/>
    </xf>
    <xf numFmtId="0" fontId="0" fillId="0" borderId="0" xfId="0" applyAlignment="1">
      <alignment wrapText="1"/>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6"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10" fillId="3" borderId="46" xfId="2" applyFont="1" applyFill="1" applyBorder="1" applyAlignment="1" applyProtection="1">
      <alignment horizontal="center" vertical="center" wrapText="1"/>
      <protection locked="0"/>
    </xf>
    <xf numFmtId="9" fontId="10" fillId="3" borderId="47" xfId="2" applyFont="1" applyFill="1" applyBorder="1" applyAlignment="1" applyProtection="1">
      <alignment horizontal="center" vertical="center" wrapText="1"/>
      <protection locked="0"/>
    </xf>
    <xf numFmtId="9" fontId="10" fillId="3" borderId="48" xfId="2"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31" fillId="0" borderId="0" xfId="4" applyFont="1"/>
    <xf numFmtId="0" fontId="29" fillId="0" borderId="0" xfId="4" applyFont="1" applyAlignment="1">
      <alignment vertical="center" wrapText="1"/>
    </xf>
    <xf numFmtId="0" fontId="33" fillId="0" borderId="0" xfId="4" applyFont="1"/>
    <xf numFmtId="0" fontId="30" fillId="0" borderId="1" xfId="4" applyFont="1" applyBorder="1" applyAlignment="1">
      <alignment horizontal="center" vertical="center"/>
    </xf>
    <xf numFmtId="10" fontId="30" fillId="0" borderId="0" xfId="4" applyNumberFormat="1" applyFont="1"/>
    <xf numFmtId="9" fontId="30" fillId="0" borderId="1" xfId="4" applyNumberFormat="1" applyFont="1" applyBorder="1" applyAlignment="1">
      <alignment horizontal="center" vertical="center"/>
    </xf>
    <xf numFmtId="9" fontId="30" fillId="0" borderId="1" xfId="4" applyNumberFormat="1" applyFont="1" applyBorder="1" applyAlignment="1">
      <alignment horizontal="center" vertical="center" wrapText="1"/>
    </xf>
    <xf numFmtId="0" fontId="29" fillId="0" borderId="0" xfId="4" applyFont="1" applyAlignment="1">
      <alignment horizontal="center" vertical="center"/>
    </xf>
    <xf numFmtId="0" fontId="29" fillId="0" borderId="0" xfId="4" applyFont="1" applyAlignment="1">
      <alignment horizontal="center"/>
    </xf>
    <xf numFmtId="10" fontId="30" fillId="0" borderId="0" xfId="4" applyNumberFormat="1" applyFont="1" applyAlignment="1">
      <alignment horizontal="center" vertical="center"/>
    </xf>
    <xf numFmtId="10" fontId="30" fillId="0" borderId="5" xfId="4" applyNumberFormat="1" applyFont="1" applyBorder="1" applyAlignment="1">
      <alignment horizontal="center" vertical="center"/>
    </xf>
    <xf numFmtId="0" fontId="34" fillId="0" borderId="0" xfId="4" applyFont="1"/>
    <xf numFmtId="0" fontId="30" fillId="0" borderId="0" xfId="4" applyFont="1" applyAlignment="1">
      <alignment horizontal="center" vertical="center"/>
    </xf>
    <xf numFmtId="9" fontId="30" fillId="0" borderId="0" xfId="4" applyNumberFormat="1" applyFont="1" applyAlignment="1">
      <alignment horizontal="center" vertical="center"/>
    </xf>
    <xf numFmtId="0" fontId="6" fillId="0" borderId="1" xfId="4" applyFont="1" applyBorder="1" applyAlignment="1">
      <alignment horizontal="center" vertical="center"/>
    </xf>
    <xf numFmtId="0" fontId="29" fillId="0" borderId="1" xfId="4" applyFont="1" applyBorder="1" applyAlignment="1">
      <alignment horizontal="left" vertical="center"/>
    </xf>
    <xf numFmtId="0" fontId="30" fillId="0" borderId="0" xfId="4" applyFont="1" applyAlignment="1">
      <alignment wrapText="1"/>
    </xf>
    <xf numFmtId="0" fontId="8" fillId="3" borderId="0" xfId="0" applyFont="1" applyFill="1" applyAlignment="1" applyProtection="1">
      <alignment horizontal="center" vertical="center" wrapText="1"/>
      <protection locked="0"/>
    </xf>
    <xf numFmtId="9" fontId="17" fillId="3" borderId="0" xfId="2" applyFont="1" applyFill="1" applyBorder="1" applyAlignment="1" applyProtection="1">
      <alignment horizontal="center" vertical="center" wrapText="1"/>
      <protection locked="0"/>
    </xf>
    <xf numFmtId="165" fontId="18" fillId="3" borderId="0" xfId="2" applyNumberFormat="1" applyFont="1" applyFill="1" applyBorder="1" applyAlignment="1" applyProtection="1">
      <alignment horizontal="center" vertical="center" wrapText="1"/>
      <protection locked="0"/>
    </xf>
    <xf numFmtId="0" fontId="22" fillId="13" borderId="0" xfId="0" applyFont="1" applyFill="1" applyAlignment="1" applyProtection="1">
      <alignment horizontal="center" vertical="center" wrapText="1"/>
      <protection locked="0"/>
    </xf>
    <xf numFmtId="0" fontId="22" fillId="13" borderId="55" xfId="0" applyFont="1" applyFill="1" applyBorder="1" applyAlignment="1" applyProtection="1">
      <alignment vertical="center" wrapText="1"/>
      <protection locked="0"/>
    </xf>
    <xf numFmtId="9" fontId="17" fillId="13" borderId="55" xfId="0" applyNumberFormat="1" applyFont="1" applyFill="1" applyBorder="1" applyAlignment="1" applyProtection="1">
      <alignment horizontal="center" vertical="center" wrapText="1"/>
      <protection locked="0"/>
    </xf>
    <xf numFmtId="9" fontId="17" fillId="13" borderId="0" xfId="0" applyNumberFormat="1" applyFont="1" applyFill="1" applyAlignment="1" applyProtection="1">
      <alignment horizontal="center" vertical="center" wrapText="1"/>
      <protection locked="0"/>
    </xf>
    <xf numFmtId="9" fontId="10" fillId="3" borderId="15" xfId="2" applyFont="1" applyFill="1" applyBorder="1" applyAlignment="1" applyProtection="1">
      <alignment horizontal="center" vertical="center" wrapText="1"/>
      <protection locked="0"/>
    </xf>
    <xf numFmtId="0" fontId="22" fillId="13" borderId="75" xfId="0" applyFont="1" applyFill="1" applyBorder="1" applyAlignment="1" applyProtection="1">
      <alignment vertical="center" wrapText="1"/>
      <protection locked="0"/>
    </xf>
    <xf numFmtId="9" fontId="17" fillId="13" borderId="75" xfId="0" applyNumberFormat="1" applyFont="1" applyFill="1" applyBorder="1" applyAlignment="1" applyProtection="1">
      <alignment horizontal="center" vertical="center" wrapText="1"/>
      <protection locked="0"/>
    </xf>
    <xf numFmtId="0" fontId="30" fillId="0" borderId="5" xfId="4" applyFont="1" applyBorder="1"/>
    <xf numFmtId="0" fontId="30" fillId="0" borderId="6" xfId="4" applyFont="1" applyBorder="1"/>
    <xf numFmtId="0" fontId="28" fillId="0" borderId="0" xfId="4"/>
    <xf numFmtId="0" fontId="28" fillId="0" borderId="0" xfId="4" applyAlignment="1">
      <alignment horizontal="left" wrapText="1"/>
    </xf>
    <xf numFmtId="9" fontId="30" fillId="0" borderId="5" xfId="4" applyNumberFormat="1" applyFont="1" applyBorder="1" applyAlignment="1">
      <alignment horizontal="center" vertical="center" wrapText="1"/>
    </xf>
    <xf numFmtId="9" fontId="30" fillId="0" borderId="5" xfId="4" applyNumberFormat="1" applyFont="1" applyBorder="1" applyAlignment="1">
      <alignment horizontal="center" vertical="center"/>
    </xf>
    <xf numFmtId="0" fontId="30" fillId="0" borderId="4" xfId="4" applyFont="1" applyBorder="1" applyAlignment="1">
      <alignment horizontal="center" vertical="center"/>
    </xf>
    <xf numFmtId="9" fontId="30" fillId="0" borderId="0" xfId="4" applyNumberFormat="1" applyFont="1" applyAlignment="1">
      <alignment horizontal="center" vertical="center" wrapText="1"/>
    </xf>
    <xf numFmtId="0" fontId="30" fillId="0" borderId="90" xfId="4" applyFont="1" applyBorder="1" applyAlignment="1">
      <alignment horizontal="center" vertical="center"/>
    </xf>
    <xf numFmtId="49" fontId="32" fillId="20" borderId="1" xfId="4" applyNumberFormat="1" applyFont="1" applyFill="1" applyBorder="1" applyAlignment="1">
      <alignment horizontal="center" vertical="center" wrapText="1"/>
    </xf>
    <xf numFmtId="14" fontId="8" fillId="6" borderId="7" xfId="0" applyNumberFormat="1" applyFont="1" applyFill="1" applyBorder="1" applyAlignment="1" applyProtection="1">
      <alignment horizontal="left" vertical="center" wrapText="1"/>
      <protection locked="0"/>
    </xf>
    <xf numFmtId="1" fontId="9" fillId="8" borderId="7" xfId="0" applyNumberFormat="1" applyFont="1" applyFill="1" applyBorder="1" applyAlignment="1" applyProtection="1">
      <alignment horizontal="left" vertical="center" wrapText="1"/>
      <protection locked="0"/>
    </xf>
    <xf numFmtId="0" fontId="0" fillId="3" borderId="0" xfId="0" applyFill="1" applyAlignment="1" applyProtection="1">
      <alignment horizontal="left" vertical="center"/>
      <protection locked="0"/>
    </xf>
    <xf numFmtId="0" fontId="5" fillId="4" borderId="0" xfId="3" applyFont="1" applyFill="1" applyAlignment="1" applyProtection="1">
      <alignment horizontal="left" vertical="center" wrapText="1"/>
      <protection locked="0"/>
    </xf>
    <xf numFmtId="0" fontId="30" fillId="0" borderId="0" xfId="4" applyFont="1"/>
    <xf numFmtId="0" fontId="8" fillId="13" borderId="75" xfId="0" applyFont="1" applyFill="1" applyBorder="1" applyAlignment="1" applyProtection="1">
      <alignment vertical="top" wrapText="1"/>
      <protection locked="0"/>
    </xf>
    <xf numFmtId="0" fontId="36" fillId="3" borderId="75" xfId="0" applyFont="1" applyFill="1" applyBorder="1" applyAlignment="1" applyProtection="1">
      <alignment vertical="top" wrapText="1"/>
      <protection locked="0"/>
    </xf>
    <xf numFmtId="0" fontId="8" fillId="13" borderId="75" xfId="0" applyFont="1" applyFill="1" applyBorder="1" applyAlignment="1" applyProtection="1">
      <alignment horizontal="left" vertical="top" wrapText="1"/>
      <protection locked="0"/>
    </xf>
    <xf numFmtId="0" fontId="38" fillId="13" borderId="75" xfId="0" applyFont="1" applyFill="1" applyBorder="1" applyAlignment="1" applyProtection="1">
      <alignment horizontal="left" vertical="top" wrapText="1"/>
      <protection locked="0"/>
    </xf>
    <xf numFmtId="0" fontId="5" fillId="2" borderId="0" xfId="3" applyFont="1" applyFill="1" applyAlignment="1" applyProtection="1">
      <alignment horizontal="center" vertical="center" wrapText="1"/>
      <protection locked="0"/>
    </xf>
    <xf numFmtId="0" fontId="5" fillId="2" borderId="0" xfId="3" applyFont="1" applyFill="1" applyBorder="1" applyAlignment="1" applyProtection="1">
      <alignment horizontal="center" vertical="center" wrapText="1"/>
      <protection locked="0"/>
    </xf>
    <xf numFmtId="0" fontId="29" fillId="0" borderId="1" xfId="4" applyFont="1" applyBorder="1" applyAlignment="1">
      <alignment horizontal="center" vertical="center"/>
    </xf>
    <xf numFmtId="0" fontId="32" fillId="0" borderId="1" xfId="4" applyFont="1" applyBorder="1" applyAlignment="1">
      <alignment horizontal="center" vertical="center" wrapText="1"/>
    </xf>
    <xf numFmtId="0" fontId="32" fillId="0" borderId="76" xfId="4" applyFont="1" applyBorder="1" applyAlignment="1">
      <alignment horizontal="center" vertical="center" wrapText="1"/>
    </xf>
    <xf numFmtId="0" fontId="29" fillId="0" borderId="1" xfId="4" applyFont="1" applyBorder="1" applyAlignment="1">
      <alignment horizontal="center" vertical="center" wrapText="1"/>
    </xf>
    <xf numFmtId="9" fontId="32" fillId="0" borderId="1" xfId="4" applyNumberFormat="1"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79" xfId="4" applyFont="1" applyBorder="1" applyAlignment="1">
      <alignment horizontal="center" vertical="center"/>
    </xf>
    <xf numFmtId="0" fontId="29" fillId="0" borderId="5" xfId="4" applyFont="1" applyBorder="1" applyAlignment="1">
      <alignment horizontal="center" vertical="center"/>
    </xf>
    <xf numFmtId="9" fontId="17" fillId="13" borderId="75" xfId="0" applyNumberFormat="1" applyFont="1" applyFill="1" applyBorder="1" applyAlignment="1" applyProtection="1">
      <alignment horizontal="center" vertical="center" wrapText="1"/>
      <protection locked="0"/>
    </xf>
    <xf numFmtId="0" fontId="11" fillId="3" borderId="75" xfId="0" applyFont="1" applyFill="1" applyBorder="1" applyAlignment="1" applyProtection="1">
      <alignment horizontal="center" vertical="center" wrapText="1"/>
      <protection locked="0"/>
    </xf>
    <xf numFmtId="9" fontId="17" fillId="9" borderId="75" xfId="0" applyNumberFormat="1" applyFont="1" applyFill="1" applyBorder="1" applyAlignment="1" applyProtection="1">
      <alignment horizontal="center" vertical="center" wrapText="1"/>
      <protection locked="0"/>
    </xf>
    <xf numFmtId="9" fontId="17" fillId="3" borderId="75" xfId="2" applyFont="1" applyFill="1" applyBorder="1" applyAlignment="1" applyProtection="1">
      <alignment horizontal="center" vertical="center" wrapText="1"/>
      <protection locked="0"/>
    </xf>
    <xf numFmtId="165" fontId="18" fillId="3" borderId="75" xfId="2" applyNumberFormat="1" applyFont="1" applyFill="1" applyBorder="1" applyAlignment="1" applyProtection="1">
      <alignment horizontal="center" vertical="center" wrapText="1"/>
      <protection locked="0"/>
    </xf>
    <xf numFmtId="14" fontId="17" fillId="3" borderId="75" xfId="0" applyNumberFormat="1" applyFont="1" applyFill="1" applyBorder="1" applyAlignment="1" applyProtection="1">
      <alignment horizontal="center" vertical="center" wrapText="1"/>
      <protection locked="0"/>
    </xf>
    <xf numFmtId="9" fontId="17" fillId="0" borderId="75" xfId="2" applyFont="1" applyFill="1" applyBorder="1" applyAlignment="1" applyProtection="1">
      <alignment horizontal="center" vertical="center" wrapText="1"/>
      <protection locked="0"/>
    </xf>
    <xf numFmtId="0" fontId="13" fillId="3" borderId="75" xfId="0" applyFont="1" applyFill="1" applyBorder="1" applyAlignment="1" applyProtection="1">
      <alignment horizontal="center" vertical="center" wrapText="1"/>
      <protection locked="0"/>
    </xf>
    <xf numFmtId="0" fontId="8" fillId="3" borderId="75" xfId="0" applyFont="1" applyFill="1" applyBorder="1" applyAlignment="1" applyProtection="1">
      <alignment horizontal="center" vertical="center" wrapText="1"/>
      <protection locked="0"/>
    </xf>
    <xf numFmtId="165" fontId="13" fillId="3" borderId="75" xfId="0" applyNumberFormat="1" applyFont="1" applyFill="1" applyBorder="1" applyAlignment="1" applyProtection="1">
      <alignment horizontal="center" vertical="center" wrapText="1"/>
      <protection locked="0"/>
    </xf>
    <xf numFmtId="9" fontId="17" fillId="17" borderId="75" xfId="0" applyNumberFormat="1" applyFont="1" applyFill="1" applyBorder="1" applyAlignment="1" applyProtection="1">
      <alignment horizontal="center" vertical="center" wrapText="1"/>
      <protection locked="0"/>
    </xf>
    <xf numFmtId="9" fontId="17" fillId="3" borderId="63" xfId="2" applyFont="1" applyFill="1" applyBorder="1" applyAlignment="1" applyProtection="1">
      <alignment horizontal="center" vertical="center" wrapText="1"/>
      <protection locked="0"/>
    </xf>
    <xf numFmtId="9" fontId="17" fillId="3" borderId="64" xfId="2" applyFont="1" applyFill="1" applyBorder="1" applyAlignment="1" applyProtection="1">
      <alignment horizontal="center" vertical="center" wrapText="1"/>
      <protection locked="0"/>
    </xf>
    <xf numFmtId="9" fontId="17" fillId="3" borderId="65" xfId="2" applyFont="1" applyFill="1" applyBorder="1" applyAlignment="1" applyProtection="1">
      <alignment horizontal="center" vertical="center" wrapText="1"/>
      <protection locked="0"/>
    </xf>
    <xf numFmtId="14" fontId="13" fillId="3" borderId="75" xfId="0" applyNumberFormat="1" applyFont="1" applyFill="1" applyBorder="1" applyAlignment="1" applyProtection="1">
      <alignment horizontal="center" vertical="center" wrapText="1"/>
      <protection locked="0"/>
    </xf>
    <xf numFmtId="14" fontId="8" fillId="0" borderId="75" xfId="0" applyNumberFormat="1" applyFont="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64"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49"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14" fontId="13" fillId="3" borderId="63" xfId="0" applyNumberFormat="1" applyFont="1" applyFill="1" applyBorder="1" applyAlignment="1" applyProtection="1">
      <alignment horizontal="center" vertical="center" wrapText="1"/>
      <protection locked="0"/>
    </xf>
    <xf numFmtId="14" fontId="13" fillId="3" borderId="64" xfId="0" applyNumberFormat="1"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9" fontId="20" fillId="14" borderId="19" xfId="0" applyNumberFormat="1" applyFont="1" applyFill="1" applyBorder="1" applyAlignment="1" applyProtection="1">
      <alignment horizontal="center" vertical="center" wrapText="1"/>
      <protection locked="0"/>
    </xf>
    <xf numFmtId="9" fontId="20" fillId="14" borderId="0" xfId="0" applyNumberFormat="1" applyFont="1" applyFill="1" applyAlignment="1" applyProtection="1">
      <alignment horizontal="center" vertical="center" wrapText="1"/>
      <protection locked="0"/>
    </xf>
    <xf numFmtId="0" fontId="21" fillId="14" borderId="25" xfId="0" applyFont="1" applyFill="1" applyBorder="1" applyAlignment="1" applyProtection="1">
      <alignment horizontal="center" vertical="center" wrapText="1"/>
      <protection locked="0"/>
    </xf>
    <xf numFmtId="0" fontId="21" fillId="14" borderId="26" xfId="0" applyFont="1" applyFill="1" applyBorder="1" applyAlignment="1" applyProtection="1">
      <alignment horizontal="center" vertical="center" wrapText="1"/>
      <protection locked="0"/>
    </xf>
    <xf numFmtId="0" fontId="5" fillId="8" borderId="27" xfId="0" applyFont="1" applyFill="1" applyBorder="1" applyAlignment="1" applyProtection="1">
      <alignment horizontal="center" vertical="center"/>
      <protection locked="0"/>
    </xf>
    <xf numFmtId="0" fontId="5" fillId="8" borderId="21" xfId="0" applyFont="1" applyFill="1" applyBorder="1" applyAlignment="1" applyProtection="1">
      <alignment horizontal="center" vertical="center"/>
      <protection locked="0"/>
    </xf>
    <xf numFmtId="0" fontId="5" fillId="8" borderId="28"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9" fontId="20" fillId="14" borderId="20" xfId="0" applyNumberFormat="1" applyFont="1" applyFill="1" applyBorder="1" applyAlignment="1" applyProtection="1">
      <alignment horizontal="center" vertical="center" wrapText="1"/>
      <protection locked="0"/>
    </xf>
    <xf numFmtId="9" fontId="20" fillId="14" borderId="21" xfId="0" applyNumberFormat="1" applyFont="1" applyFill="1" applyBorder="1" applyAlignment="1" applyProtection="1">
      <alignment horizontal="center" vertical="center" wrapText="1"/>
      <protection locked="0"/>
    </xf>
    <xf numFmtId="0" fontId="10" fillId="11" borderId="22" xfId="3" applyFont="1" applyFill="1" applyBorder="1" applyAlignment="1" applyProtection="1">
      <alignment horizontal="center" vertical="center" wrapText="1"/>
      <protection locked="0"/>
    </xf>
    <xf numFmtId="0" fontId="10" fillId="11" borderId="23" xfId="3" applyFont="1" applyFill="1" applyBorder="1" applyAlignment="1" applyProtection="1">
      <alignment horizontal="center" vertical="center" wrapText="1"/>
      <protection locked="0"/>
    </xf>
    <xf numFmtId="0" fontId="10" fillId="11" borderId="24" xfId="3" applyFont="1" applyFill="1" applyBorder="1" applyAlignment="1" applyProtection="1">
      <alignment horizontal="center" vertical="center" wrapText="1"/>
      <protection locked="0"/>
    </xf>
    <xf numFmtId="0" fontId="21" fillId="14" borderId="32" xfId="0" applyFont="1" applyFill="1" applyBorder="1" applyAlignment="1" applyProtection="1">
      <alignment horizontal="center" vertical="center" wrapText="1"/>
      <protection locked="0"/>
    </xf>
    <xf numFmtId="0" fontId="21" fillId="14" borderId="33" xfId="0" applyFont="1" applyFill="1" applyBorder="1" applyAlignment="1" applyProtection="1">
      <alignment horizontal="center" vertical="center" wrapText="1"/>
      <protection locked="0"/>
    </xf>
    <xf numFmtId="14" fontId="5" fillId="8" borderId="22" xfId="0" applyNumberFormat="1"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0" fontId="21" fillId="14" borderId="35" xfId="0" applyFont="1" applyFill="1" applyBorder="1" applyAlignment="1" applyProtection="1">
      <alignment horizontal="center" vertical="center" wrapText="1"/>
      <protection locked="0"/>
    </xf>
    <xf numFmtId="0" fontId="21" fillId="14" borderId="39" xfId="0" applyFont="1" applyFill="1" applyBorder="1" applyAlignment="1" applyProtection="1">
      <alignment horizontal="center" vertical="center" wrapText="1"/>
      <protection locked="0"/>
    </xf>
    <xf numFmtId="0" fontId="21" fillId="14" borderId="36"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11" fillId="15" borderId="70" xfId="0" applyFont="1" applyFill="1" applyBorder="1" applyAlignment="1" applyProtection="1">
      <alignment horizontal="center" vertical="center" wrapText="1"/>
      <protection locked="0"/>
    </xf>
    <xf numFmtId="0" fontId="11" fillId="15" borderId="62"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11" fillId="15" borderId="72" xfId="0" applyFont="1" applyFill="1" applyBorder="1" applyAlignment="1" applyProtection="1">
      <alignment horizontal="center" vertical="center" wrapText="1"/>
      <protection locked="0"/>
    </xf>
    <xf numFmtId="0" fontId="11" fillId="15" borderId="73" xfId="0" applyFont="1" applyFill="1" applyBorder="1" applyAlignment="1" applyProtection="1">
      <alignment horizontal="center" vertical="center" wrapText="1"/>
      <protection locked="0"/>
    </xf>
    <xf numFmtId="0" fontId="11" fillId="12" borderId="52"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21" fillId="14" borderId="34" xfId="0" applyFont="1" applyFill="1" applyBorder="1" applyAlignment="1" applyProtection="1">
      <alignment horizontal="center" vertical="center" wrapText="1"/>
      <protection locked="0"/>
    </xf>
    <xf numFmtId="0" fontId="21" fillId="14" borderId="30" xfId="0" applyFont="1" applyFill="1" applyBorder="1" applyAlignment="1" applyProtection="1">
      <alignment horizontal="center" vertical="center" wrapText="1"/>
      <protection locked="0"/>
    </xf>
    <xf numFmtId="0" fontId="21" fillId="14" borderId="31" xfId="0" applyFont="1" applyFill="1" applyBorder="1" applyAlignment="1" applyProtection="1">
      <alignment horizontal="center" vertical="center" wrapText="1"/>
      <protection locked="0"/>
    </xf>
    <xf numFmtId="14" fontId="5" fillId="8" borderId="29" xfId="0" applyNumberFormat="1" applyFont="1" applyFill="1" applyBorder="1" applyAlignment="1" applyProtection="1">
      <alignment horizontal="center" vertical="center"/>
      <protection locked="0"/>
    </xf>
    <xf numFmtId="0" fontId="5" fillId="8" borderId="34" xfId="0" applyFont="1" applyFill="1" applyBorder="1" applyAlignment="1" applyProtection="1">
      <alignment horizontal="center" vertical="center"/>
      <protection locked="0"/>
    </xf>
    <xf numFmtId="0" fontId="5" fillId="8" borderId="30" xfId="0" applyFont="1" applyFill="1" applyBorder="1" applyAlignment="1" applyProtection="1">
      <alignment horizontal="center" vertical="center"/>
      <protection locked="0"/>
    </xf>
    <xf numFmtId="0" fontId="5" fillId="2" borderId="0" xfId="3" applyFont="1" applyFill="1" applyAlignment="1" applyProtection="1">
      <alignment horizontal="center" vertical="center" wrapText="1"/>
      <protection locked="0"/>
    </xf>
    <xf numFmtId="9" fontId="13" fillId="3" borderId="75" xfId="0" applyNumberFormat="1" applyFont="1" applyFill="1" applyBorder="1" applyAlignment="1" applyProtection="1">
      <alignment horizontal="center" vertical="center" wrapText="1"/>
      <protection locked="0"/>
    </xf>
    <xf numFmtId="14" fontId="17" fillId="9" borderId="75"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9" fontId="8" fillId="3" borderId="75" xfId="0" applyNumberFormat="1" applyFont="1" applyFill="1" applyBorder="1" applyAlignment="1" applyProtection="1">
      <alignment horizontal="center" vertical="center" wrapText="1"/>
      <protection locked="0"/>
    </xf>
    <xf numFmtId="0" fontId="22" fillId="13" borderId="75" xfId="0"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9" fontId="10" fillId="3" borderId="54" xfId="2" applyFont="1" applyFill="1" applyBorder="1" applyAlignment="1" applyProtection="1">
      <alignment horizontal="center" vertical="center" wrapText="1"/>
      <protection locked="0"/>
    </xf>
    <xf numFmtId="9" fontId="10" fillId="3" borderId="55" xfId="2" applyFont="1" applyFill="1" applyBorder="1" applyAlignment="1" applyProtection="1">
      <alignment horizontal="center" vertical="center" wrapText="1"/>
      <protection locked="0"/>
    </xf>
    <xf numFmtId="9" fontId="10" fillId="3" borderId="59" xfId="2" applyFont="1" applyFill="1" applyBorder="1" applyAlignment="1" applyProtection="1">
      <alignment horizontal="center" vertical="center" wrapText="1"/>
      <protection locked="0"/>
    </xf>
    <xf numFmtId="0" fontId="11" fillId="15" borderId="63"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6" fillId="3" borderId="75" xfId="0" applyFont="1" applyFill="1" applyBorder="1" applyAlignment="1" applyProtection="1">
      <alignment horizontal="center" vertical="center" wrapText="1"/>
      <protection locked="0"/>
    </xf>
    <xf numFmtId="9" fontId="13" fillId="17" borderId="75" xfId="0" applyNumberFormat="1" applyFont="1" applyFill="1" applyBorder="1" applyAlignment="1" applyProtection="1">
      <alignment horizontal="center" vertical="center" wrapText="1"/>
      <protection locked="0"/>
    </xf>
    <xf numFmtId="9" fontId="8" fillId="17" borderId="75" xfId="0" applyNumberFormat="1" applyFont="1" applyFill="1" applyBorder="1" applyAlignment="1" applyProtection="1">
      <alignment horizontal="center" vertical="center" wrapText="1"/>
      <protection locked="0"/>
    </xf>
    <xf numFmtId="0" fontId="26" fillId="9" borderId="75"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5" fillId="12" borderId="46" xfId="0" applyFont="1" applyFill="1" applyBorder="1" applyAlignment="1" applyProtection="1">
      <alignment horizontal="center" vertical="center"/>
      <protection locked="0"/>
    </xf>
    <xf numFmtId="0" fontId="15" fillId="12" borderId="47" xfId="0" applyFont="1" applyFill="1" applyBorder="1" applyAlignment="1" applyProtection="1">
      <alignment horizontal="center" vertical="center"/>
      <protection locked="0"/>
    </xf>
    <xf numFmtId="0" fontId="15" fillId="12" borderId="48" xfId="0" applyFont="1" applyFill="1" applyBorder="1" applyAlignment="1" applyProtection="1">
      <alignment horizontal="center" vertical="center"/>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48" xfId="0" applyFont="1" applyFill="1" applyBorder="1" applyAlignment="1" applyProtection="1">
      <alignment horizontal="center" vertical="center" wrapText="1"/>
      <protection locked="0"/>
    </xf>
    <xf numFmtId="0" fontId="15" fillId="16" borderId="41" xfId="0" applyFont="1" applyFill="1" applyBorder="1" applyAlignment="1" applyProtection="1">
      <alignment horizontal="center" vertical="center" wrapText="1"/>
      <protection locked="0"/>
    </xf>
    <xf numFmtId="0" fontId="15" fillId="16" borderId="42"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86" xfId="0" applyFont="1" applyFill="1" applyBorder="1" applyAlignment="1" applyProtection="1">
      <alignment horizontal="center" vertical="center" wrapText="1"/>
      <protection locked="0"/>
    </xf>
    <xf numFmtId="0" fontId="11" fillId="15" borderId="40" xfId="0" applyFont="1" applyFill="1" applyBorder="1" applyAlignment="1" applyProtection="1">
      <alignment horizontal="center" vertical="center" wrapText="1"/>
      <protection locked="0"/>
    </xf>
    <xf numFmtId="0" fontId="11" fillId="15" borderId="87" xfId="0" applyFont="1" applyFill="1" applyBorder="1" applyAlignment="1" applyProtection="1">
      <alignment horizontal="center" vertical="center" wrapText="1"/>
      <protection locked="0"/>
    </xf>
    <xf numFmtId="0" fontId="11" fillId="15" borderId="42" xfId="0" applyFont="1" applyFill="1" applyBorder="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textRotation="90" wrapText="1"/>
      <protection locked="0"/>
    </xf>
    <xf numFmtId="0" fontId="11" fillId="12" borderId="58" xfId="0" applyFont="1" applyFill="1" applyBorder="1" applyAlignment="1" applyProtection="1">
      <alignment horizontal="center" vertical="center" wrapText="1"/>
      <protection locked="0"/>
    </xf>
    <xf numFmtId="0" fontId="11" fillId="12" borderId="61" xfId="0" applyFont="1" applyFill="1" applyBorder="1" applyAlignment="1" applyProtection="1">
      <alignment horizontal="center" vertical="center" wrapText="1"/>
      <protection locked="0"/>
    </xf>
    <xf numFmtId="0" fontId="11" fillId="12" borderId="54"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51" xfId="0" applyFont="1" applyFill="1" applyBorder="1" applyAlignment="1" applyProtection="1">
      <alignment horizontal="center" vertical="center" textRotation="90" wrapText="1"/>
      <protection locked="0"/>
    </xf>
    <xf numFmtId="0" fontId="15" fillId="16" borderId="52" xfId="0" applyFont="1" applyFill="1" applyBorder="1" applyAlignment="1" applyProtection="1">
      <alignment horizontal="center" vertical="center" wrapText="1"/>
      <protection locked="0"/>
    </xf>
    <xf numFmtId="0" fontId="15" fillId="16" borderId="53"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54" xfId="0" applyFont="1" applyFill="1" applyBorder="1" applyAlignment="1" applyProtection="1">
      <alignment horizontal="center" vertical="center" wrapText="1"/>
      <protection locked="0"/>
    </xf>
    <xf numFmtId="0" fontId="15" fillId="16" borderId="55"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71" xfId="0" applyFont="1" applyFill="1" applyBorder="1" applyAlignment="1" applyProtection="1">
      <alignment horizontal="center" vertical="center" wrapText="1"/>
      <protection locked="0"/>
    </xf>
    <xf numFmtId="0" fontId="11" fillId="15" borderId="49"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8" fillId="13" borderId="46" xfId="0" applyFont="1" applyFill="1" applyBorder="1" applyAlignment="1" applyProtection="1">
      <alignment horizontal="left" vertical="top" wrapText="1"/>
      <protection locked="0"/>
    </xf>
    <xf numFmtId="0" fontId="8" fillId="13" borderId="47" xfId="0" applyFont="1" applyFill="1" applyBorder="1" applyAlignment="1" applyProtection="1">
      <alignment horizontal="left" vertical="top" wrapText="1"/>
      <protection locked="0"/>
    </xf>
    <xf numFmtId="0" fontId="8" fillId="13" borderId="48" xfId="0" applyFont="1" applyFill="1" applyBorder="1" applyAlignment="1" applyProtection="1">
      <alignment horizontal="left" vertical="top" wrapText="1"/>
      <protection locked="0"/>
    </xf>
    <xf numFmtId="0" fontId="8" fillId="13" borderId="75" xfId="0" applyFont="1" applyFill="1" applyBorder="1" applyAlignment="1" applyProtection="1">
      <alignment horizontal="left" vertical="top" wrapText="1"/>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0" fontId="38" fillId="13" borderId="46" xfId="0" applyFont="1" applyFill="1" applyBorder="1" applyAlignment="1" applyProtection="1">
      <alignment horizontal="left" vertical="top" wrapText="1"/>
      <protection locked="0"/>
    </xf>
    <xf numFmtId="9" fontId="17" fillId="18" borderId="75" xfId="0" applyNumberFormat="1" applyFont="1" applyFill="1" applyBorder="1" applyAlignment="1" applyProtection="1">
      <alignment horizontal="center" vertical="center" wrapText="1"/>
      <protection locked="0"/>
    </xf>
    <xf numFmtId="0" fontId="29" fillId="20" borderId="76" xfId="4" applyFont="1" applyFill="1" applyBorder="1" applyAlignment="1">
      <alignment horizontal="center" vertical="center" wrapText="1"/>
    </xf>
    <xf numFmtId="0" fontId="29" fillId="20" borderId="77" xfId="4" applyFont="1" applyFill="1" applyBorder="1" applyAlignment="1">
      <alignment horizontal="center" vertical="center" wrapText="1"/>
    </xf>
    <xf numFmtId="0" fontId="29" fillId="20" borderId="78" xfId="4" applyFont="1" applyFill="1" applyBorder="1" applyAlignment="1">
      <alignment horizontal="center" vertical="center" wrapText="1"/>
    </xf>
    <xf numFmtId="0" fontId="32" fillId="0" borderId="76" xfId="4" applyFont="1" applyBorder="1" applyAlignment="1">
      <alignment horizontal="center" vertical="center" wrapText="1"/>
    </xf>
    <xf numFmtId="0" fontId="32" fillId="0" borderId="77" xfId="4" applyFont="1" applyBorder="1" applyAlignment="1">
      <alignment horizontal="center" vertical="center" wrapText="1"/>
    </xf>
    <xf numFmtId="0" fontId="32" fillId="0" borderId="78" xfId="4" applyFont="1" applyBorder="1" applyAlignment="1">
      <alignment horizontal="center" vertical="center" wrapText="1"/>
    </xf>
    <xf numFmtId="0" fontId="6" fillId="0" borderId="76" xfId="4" applyFont="1" applyBorder="1" applyAlignment="1">
      <alignment horizontal="left" vertical="center"/>
    </xf>
    <xf numFmtId="0" fontId="6" fillId="0" borderId="78" xfId="4" applyFont="1" applyBorder="1" applyAlignment="1">
      <alignment horizontal="left" vertical="center"/>
    </xf>
    <xf numFmtId="0" fontId="32" fillId="0" borderId="1" xfId="4" applyFont="1" applyBorder="1" applyAlignment="1">
      <alignment horizontal="center" vertical="center" wrapText="1"/>
    </xf>
    <xf numFmtId="14" fontId="32" fillId="0" borderId="1" xfId="4" applyNumberFormat="1" applyFont="1" applyBorder="1" applyAlignment="1">
      <alignment horizontal="center" vertical="center" wrapText="1"/>
    </xf>
    <xf numFmtId="0" fontId="6" fillId="20" borderId="1" xfId="4" applyFont="1" applyFill="1" applyBorder="1" applyAlignment="1">
      <alignment horizontal="center" vertical="center"/>
    </xf>
    <xf numFmtId="0" fontId="32" fillId="0" borderId="83" xfId="4" applyFont="1" applyBorder="1" applyAlignment="1">
      <alignment horizontal="left" vertical="top" wrapText="1"/>
    </xf>
    <xf numFmtId="0" fontId="32" fillId="0" borderId="84" xfId="4" applyFont="1" applyBorder="1" applyAlignment="1">
      <alignment horizontal="left" vertical="top"/>
    </xf>
    <xf numFmtId="0" fontId="32" fillId="0" borderId="85" xfId="4" applyFont="1" applyBorder="1" applyAlignment="1">
      <alignment horizontal="left" vertical="top"/>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6" fillId="0" borderId="76" xfId="4" applyFont="1" applyBorder="1" applyAlignment="1">
      <alignment horizontal="center" vertical="center"/>
    </xf>
    <xf numFmtId="0" fontId="29" fillId="20" borderId="1" xfId="4" applyFont="1" applyFill="1" applyBorder="1" applyAlignment="1">
      <alignment horizontal="center" vertical="center"/>
    </xf>
    <xf numFmtId="0" fontId="6" fillId="0" borderId="2" xfId="4" applyFont="1" applyBorder="1" applyAlignment="1">
      <alignment horizontal="left" vertical="top" wrapText="1"/>
    </xf>
    <xf numFmtId="0" fontId="32" fillId="0" borderId="3" xfId="4" applyFont="1" applyBorder="1" applyAlignment="1">
      <alignment horizontal="left" vertical="top" wrapText="1"/>
    </xf>
    <xf numFmtId="0" fontId="32" fillId="0" borderId="79" xfId="4" applyFont="1" applyBorder="1" applyAlignment="1">
      <alignment horizontal="left" vertical="top"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wrapText="1"/>
    </xf>
    <xf numFmtId="0" fontId="30" fillId="0" borderId="78" xfId="4" applyFont="1" applyBorder="1" applyAlignment="1">
      <alignment horizontal="center" vertical="center" wrapText="1"/>
    </xf>
    <xf numFmtId="9" fontId="30" fillId="0" borderId="66" xfId="4" applyNumberFormat="1" applyFont="1" applyBorder="1" applyAlignment="1">
      <alignment horizontal="center" vertical="center" wrapText="1"/>
    </xf>
    <xf numFmtId="9" fontId="30" fillId="0" borderId="50" xfId="4" applyNumberFormat="1" applyFont="1" applyBorder="1" applyAlignment="1">
      <alignment horizontal="center" vertical="center" wrapText="1"/>
    </xf>
    <xf numFmtId="9" fontId="30" fillId="0" borderId="56" xfId="4" applyNumberFormat="1" applyFont="1" applyBorder="1" applyAlignment="1">
      <alignment horizontal="center" vertical="center" wrapText="1"/>
    </xf>
    <xf numFmtId="0" fontId="29" fillId="0" borderId="1" xfId="4" applyFont="1" applyBorder="1" applyAlignment="1">
      <alignment horizontal="left" vertical="center" wrapText="1"/>
    </xf>
    <xf numFmtId="3" fontId="30" fillId="0" borderId="76" xfId="4" applyNumberFormat="1" applyFont="1" applyBorder="1" applyAlignment="1">
      <alignment horizontal="center" vertical="center"/>
    </xf>
    <xf numFmtId="3" fontId="30" fillId="0" borderId="77" xfId="4" applyNumberFormat="1" applyFont="1" applyBorder="1" applyAlignment="1">
      <alignment horizontal="center" vertical="center"/>
    </xf>
    <xf numFmtId="3" fontId="30" fillId="0" borderId="78" xfId="4" applyNumberFormat="1" applyFont="1" applyBorder="1" applyAlignment="1">
      <alignment horizontal="center" vertical="center"/>
    </xf>
    <xf numFmtId="0" fontId="30" fillId="0" borderId="76" xfId="4" applyFont="1" applyBorder="1" applyAlignment="1">
      <alignment horizontal="center" vertical="center"/>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29" fillId="19" borderId="1" xfId="4" applyFont="1" applyFill="1" applyBorder="1" applyAlignment="1">
      <alignment horizontal="center" vertical="center"/>
    </xf>
    <xf numFmtId="0" fontId="29" fillId="0" borderId="76" xfId="4" applyFont="1" applyBorder="1" applyAlignment="1">
      <alignment horizontal="left" vertical="center" wrapText="1"/>
    </xf>
    <xf numFmtId="0" fontId="29" fillId="0" borderId="78" xfId="4" applyFont="1" applyBorder="1" applyAlignment="1">
      <alignment horizontal="left" vertical="center" wrapText="1"/>
    </xf>
    <xf numFmtId="0" fontId="29" fillId="0" borderId="76" xfId="4" applyFont="1" applyBorder="1" applyAlignment="1">
      <alignment horizontal="center" vertical="center"/>
    </xf>
    <xf numFmtId="0" fontId="29" fillId="0" borderId="77" xfId="4" applyFont="1" applyBorder="1" applyAlignment="1">
      <alignment horizontal="center" vertical="center"/>
    </xf>
    <xf numFmtId="0" fontId="29" fillId="0" borderId="78" xfId="4" applyFont="1" applyBorder="1" applyAlignment="1">
      <alignment horizontal="center" vertical="center"/>
    </xf>
    <xf numFmtId="0" fontId="29" fillId="0" borderId="76" xfId="4" applyFont="1" applyBorder="1" applyAlignment="1">
      <alignment horizontal="center" vertical="center" wrapText="1"/>
    </xf>
    <xf numFmtId="0" fontId="29" fillId="0" borderId="77" xfId="4" applyFont="1" applyBorder="1" applyAlignment="1">
      <alignment horizontal="center" vertical="center" wrapText="1"/>
    </xf>
    <xf numFmtId="0" fontId="29" fillId="0" borderId="78" xfId="4" applyFont="1" applyBorder="1" applyAlignment="1">
      <alignment horizontal="center" vertical="center" wrapText="1"/>
    </xf>
    <xf numFmtId="0" fontId="29" fillId="0" borderId="1" xfId="4" applyFont="1" applyBorder="1" applyAlignment="1">
      <alignment horizontal="center" vertical="center"/>
    </xf>
    <xf numFmtId="0" fontId="29" fillId="19" borderId="76" xfId="4" applyFont="1" applyFill="1" applyBorder="1" applyAlignment="1">
      <alignment horizontal="center" vertical="center"/>
    </xf>
    <xf numFmtId="0" fontId="29" fillId="19" borderId="77" xfId="4" applyFont="1" applyFill="1" applyBorder="1" applyAlignment="1">
      <alignment horizontal="center" vertical="center"/>
    </xf>
    <xf numFmtId="0" fontId="29" fillId="19" borderId="78" xfId="4" applyFont="1" applyFill="1" applyBorder="1" applyAlignment="1">
      <alignment horizontal="center" vertical="center"/>
    </xf>
    <xf numFmtId="9" fontId="32" fillId="0" borderId="76" xfId="4" applyNumberFormat="1" applyFont="1" applyBorder="1" applyAlignment="1">
      <alignment horizontal="center" vertical="center" wrapText="1"/>
    </xf>
    <xf numFmtId="9" fontId="32" fillId="0" borderId="78" xfId="4" applyNumberFormat="1" applyFont="1" applyBorder="1" applyAlignment="1">
      <alignment horizontal="center" vertical="center" wrapText="1"/>
    </xf>
    <xf numFmtId="0" fontId="29" fillId="0" borderId="66" xfId="4" applyFont="1" applyBorder="1" applyAlignment="1">
      <alignment horizontal="center" vertical="center" wrapText="1"/>
    </xf>
    <xf numFmtId="0" fontId="29" fillId="0" borderId="56" xfId="4" applyFont="1" applyBorder="1" applyAlignment="1">
      <alignment horizontal="center" vertical="center" wrapText="1"/>
    </xf>
    <xf numFmtId="0" fontId="29" fillId="0" borderId="2" xfId="4" applyFont="1" applyBorder="1" applyAlignment="1">
      <alignment horizontal="center" vertical="center" wrapText="1"/>
    </xf>
    <xf numFmtId="0" fontId="29" fillId="0" borderId="79"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6" xfId="4" applyFont="1" applyBorder="1" applyAlignment="1">
      <alignment horizontal="center" vertical="center" wrapText="1"/>
    </xf>
    <xf numFmtId="0" fontId="29" fillId="3" borderId="76" xfId="4" applyFont="1" applyFill="1" applyBorder="1" applyAlignment="1">
      <alignment horizontal="center" vertical="center"/>
    </xf>
    <xf numFmtId="0" fontId="29" fillId="3" borderId="77" xfId="4" applyFont="1" applyFill="1" applyBorder="1" applyAlignment="1">
      <alignment horizontal="center" vertical="center"/>
    </xf>
    <xf numFmtId="0" fontId="29" fillId="3" borderId="78" xfId="4" applyFont="1" applyFill="1" applyBorder="1" applyAlignment="1">
      <alignment horizontal="center" vertical="center"/>
    </xf>
    <xf numFmtId="0" fontId="29" fillId="0" borderId="3" xfId="4" applyFont="1" applyBorder="1" applyAlignment="1">
      <alignment horizontal="center" vertical="center" wrapText="1"/>
    </xf>
    <xf numFmtId="0" fontId="29" fillId="0" borderId="5" xfId="4" applyFont="1" applyBorder="1" applyAlignment="1">
      <alignment horizontal="center" vertical="center" wrapText="1"/>
    </xf>
    <xf numFmtId="9" fontId="32" fillId="0" borderId="1" xfId="4" applyNumberFormat="1" applyFont="1" applyBorder="1" applyAlignment="1">
      <alignment horizontal="center" vertical="center" wrapText="1"/>
    </xf>
    <xf numFmtId="49" fontId="32" fillId="0" borderId="1" xfId="4" applyNumberFormat="1" applyFont="1" applyBorder="1" applyAlignment="1">
      <alignment horizontal="center" vertical="center" wrapText="1"/>
    </xf>
    <xf numFmtId="0" fontId="34"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79" xfId="4" applyFont="1" applyBorder="1" applyAlignment="1">
      <alignment horizontal="center" vertical="center"/>
    </xf>
    <xf numFmtId="0" fontId="29" fillId="0" borderId="4" xfId="4" applyFont="1" applyBorder="1" applyAlignment="1">
      <alignment horizontal="center" vertical="center"/>
    </xf>
    <xf numFmtId="0" fontId="29" fillId="0" borderId="5" xfId="4" applyFont="1" applyBorder="1" applyAlignment="1">
      <alignment horizontal="center" vertical="center"/>
    </xf>
    <xf numFmtId="0" fontId="29" fillId="0" borderId="6" xfId="4" applyFont="1" applyBorder="1" applyAlignment="1">
      <alignment horizontal="center" vertical="center"/>
    </xf>
    <xf numFmtId="49" fontId="32" fillId="0" borderId="76" xfId="4" applyNumberFormat="1" applyFont="1" applyBorder="1" applyAlignment="1">
      <alignment horizontal="center" vertical="center" wrapText="1"/>
    </xf>
    <xf numFmtId="49" fontId="32" fillId="0" borderId="77" xfId="4" applyNumberFormat="1" applyFont="1" applyBorder="1" applyAlignment="1">
      <alignment horizontal="center" vertical="center" wrapText="1"/>
    </xf>
    <xf numFmtId="49" fontId="32" fillId="0" borderId="78" xfId="4" applyNumberFormat="1" applyFont="1" applyBorder="1" applyAlignment="1">
      <alignment horizontal="center" vertical="center" wrapText="1"/>
    </xf>
    <xf numFmtId="0" fontId="29" fillId="0" borderId="1" xfId="4" applyFont="1" applyBorder="1" applyAlignment="1">
      <alignment horizontal="center" vertical="center" wrapText="1"/>
    </xf>
    <xf numFmtId="14" fontId="29" fillId="0" borderId="1" xfId="4" applyNumberFormat="1" applyFont="1" applyBorder="1" applyAlignment="1">
      <alignment horizontal="center" vertical="center"/>
    </xf>
    <xf numFmtId="0" fontId="29" fillId="0" borderId="1" xfId="4" applyFont="1" applyBorder="1" applyAlignment="1">
      <alignment horizontal="center"/>
    </xf>
    <xf numFmtId="49" fontId="29" fillId="0" borderId="1" xfId="4" applyNumberFormat="1" applyFont="1" applyBorder="1" applyAlignment="1">
      <alignment horizontal="center"/>
    </xf>
    <xf numFmtId="0" fontId="32" fillId="0" borderId="83" xfId="4" applyFont="1" applyBorder="1" applyAlignment="1">
      <alignment horizontal="left" vertical="center"/>
    </xf>
    <xf numFmtId="0" fontId="32" fillId="0" borderId="84" xfId="4" applyFont="1" applyBorder="1" applyAlignment="1">
      <alignment horizontal="left" vertical="center"/>
    </xf>
    <xf numFmtId="0" fontId="32" fillId="0" borderId="85" xfId="4" applyFont="1" applyBorder="1" applyAlignment="1">
      <alignment horizontal="left" vertical="center"/>
    </xf>
    <xf numFmtId="0" fontId="32" fillId="0" borderId="2" xfId="4" applyFont="1" applyBorder="1" applyAlignment="1">
      <alignment horizontal="left" vertical="top" wrapText="1"/>
    </xf>
    <xf numFmtId="0" fontId="30" fillId="0" borderId="88" xfId="4" applyFont="1" applyBorder="1"/>
    <xf numFmtId="0" fontId="30" fillId="0" borderId="89" xfId="4" applyFont="1" applyBorder="1"/>
    <xf numFmtId="0" fontId="30" fillId="0" borderId="0" xfId="4" applyFont="1"/>
    <xf numFmtId="0" fontId="30" fillId="0" borderId="82" xfId="4" applyFont="1" applyBorder="1"/>
    <xf numFmtId="0" fontId="30" fillId="0" borderId="81" xfId="4" applyFont="1" applyBorder="1"/>
    <xf numFmtId="0" fontId="30" fillId="0" borderId="80" xfId="4" applyFont="1" applyBorder="1"/>
    <xf numFmtId="0" fontId="21" fillId="14" borderId="0" xfId="0" applyFont="1" applyFill="1" applyBorder="1" applyAlignment="1" applyProtection="1">
      <alignment horizontal="center" vertical="center" wrapText="1"/>
      <protection locked="0"/>
    </xf>
    <xf numFmtId="14" fontId="5" fillId="8" borderId="0" xfId="0" applyNumberFormat="1" applyFont="1" applyFill="1" applyBorder="1" applyAlignment="1" applyProtection="1">
      <alignment horizontal="center" vertical="center"/>
      <protection locked="0"/>
    </xf>
    <xf numFmtId="0" fontId="5" fillId="8" borderId="0" xfId="0" applyFont="1" applyFill="1" applyBorder="1" applyAlignment="1" applyProtection="1">
      <alignment horizontal="center" vertical="center"/>
      <protection locked="0"/>
    </xf>
    <xf numFmtId="14" fontId="5" fillId="8" borderId="27" xfId="0" applyNumberFormat="1" applyFont="1" applyFill="1" applyBorder="1" applyAlignment="1" applyProtection="1">
      <alignment horizontal="center" vertical="center"/>
      <protection locked="0"/>
    </xf>
    <xf numFmtId="0" fontId="15" fillId="16" borderId="93" xfId="0" applyFont="1" applyFill="1" applyBorder="1" applyAlignment="1" applyProtection="1">
      <alignment horizontal="center" vertical="center" wrapText="1"/>
      <protection locked="0"/>
    </xf>
    <xf numFmtId="0" fontId="15" fillId="16" borderId="94" xfId="0" applyFont="1" applyFill="1" applyBorder="1" applyAlignment="1" applyProtection="1">
      <alignment horizontal="center" vertical="center" wrapText="1"/>
      <protection locked="0"/>
    </xf>
    <xf numFmtId="0" fontId="15" fillId="16" borderId="95" xfId="0" applyFont="1" applyFill="1" applyBorder="1" applyAlignment="1" applyProtection="1">
      <alignment vertical="center" wrapText="1"/>
      <protection locked="0"/>
    </xf>
    <xf numFmtId="0" fontId="15" fillId="16" borderId="95" xfId="0" applyFont="1" applyFill="1" applyBorder="1" applyAlignment="1" applyProtection="1">
      <alignment horizontal="center" vertical="center" wrapText="1"/>
      <protection locked="0"/>
    </xf>
    <xf numFmtId="0" fontId="15" fillId="16" borderId="75" xfId="0" applyFont="1" applyFill="1" applyBorder="1" applyAlignment="1" applyProtection="1">
      <alignment horizontal="center" vertical="center" wrapText="1"/>
      <protection locked="0"/>
    </xf>
    <xf numFmtId="0" fontId="5" fillId="2" borderId="96" xfId="0" applyFont="1" applyFill="1" applyBorder="1" applyAlignment="1" applyProtection="1">
      <alignment horizontal="center" vertical="center" wrapText="1"/>
      <protection locked="0"/>
    </xf>
    <xf numFmtId="14" fontId="5" fillId="2" borderId="44" xfId="0" applyNumberFormat="1" applyFont="1" applyFill="1" applyBorder="1" applyAlignment="1" applyProtection="1">
      <alignment horizontal="center" vertical="center" wrapText="1"/>
      <protection locked="0"/>
    </xf>
    <xf numFmtId="0" fontId="5" fillId="2" borderId="43" xfId="0" applyFont="1" applyFill="1" applyBorder="1" applyAlignment="1" applyProtection="1">
      <alignment vertical="center" wrapText="1"/>
      <protection locked="0"/>
    </xf>
    <xf numFmtId="0" fontId="5" fillId="2" borderId="43"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14" fontId="5" fillId="2" borderId="65" xfId="0" applyNumberFormat="1" applyFont="1" applyFill="1" applyBorder="1" applyAlignment="1" applyProtection="1">
      <alignment horizontal="center" vertical="center" wrapText="1"/>
      <protection locked="0"/>
    </xf>
    <xf numFmtId="0" fontId="5" fillId="2" borderId="96" xfId="0" applyFont="1" applyFill="1" applyBorder="1" applyAlignment="1" applyProtection="1">
      <alignment vertical="center" wrapText="1"/>
      <protection locked="0"/>
    </xf>
    <xf numFmtId="0" fontId="5" fillId="2" borderId="44" xfId="0" applyFont="1" applyFill="1" applyBorder="1" applyAlignment="1" applyProtection="1">
      <alignment horizontal="center" vertical="center" wrapText="1"/>
      <protection locked="0"/>
    </xf>
    <xf numFmtId="0" fontId="5" fillId="2" borderId="44" xfId="0" applyFont="1" applyFill="1" applyBorder="1" applyAlignment="1" applyProtection="1">
      <alignment vertical="center" wrapText="1"/>
      <protection locked="0"/>
    </xf>
    <xf numFmtId="0" fontId="15" fillId="16" borderId="46"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5" fillId="2" borderId="46" xfId="0" applyFont="1" applyFill="1" applyBorder="1" applyAlignment="1" applyProtection="1">
      <alignment horizontal="center" vertical="center" wrapText="1"/>
      <protection locked="0"/>
    </xf>
    <xf numFmtId="0" fontId="5" fillId="2" borderId="48" xfId="0" applyFont="1" applyFill="1" applyBorder="1" applyAlignment="1" applyProtection="1">
      <alignment horizontal="center" vertical="center" wrapText="1"/>
      <protection locked="0"/>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'IN-PEI-GLO-001'!$C$30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'IN-PEI-GLO-001'!$B$31:$B$42</c15:sqref>
                  </c15:fullRef>
                </c:ext>
              </c:extLst>
              <c:f>'IN-PEI-GLO-001'!$B$31:$B$34</c:f>
              <c:strCache>
                <c:ptCount val="4"/>
                <c:pt idx="0">
                  <c:v>Marzo</c:v>
                </c:pt>
                <c:pt idx="1">
                  <c:v>Junio</c:v>
                </c:pt>
                <c:pt idx="2">
                  <c:v>Septiembre</c:v>
                </c:pt>
                <c:pt idx="3">
                  <c:v>Diciembre</c:v>
                </c:pt>
                <c:pt idx="4">
                  <c:v>* 70% anual equivale al 33% de la vigencia en comparacion del Trienio</c:v>
                </c:pt>
              </c:strCache>
            </c:strRef>
          </c:cat>
          <c:val>
            <c:numRef>
              <c:extLst>
                <c:ext xmlns:c15="http://schemas.microsoft.com/office/drawing/2012/chart" uri="{02D57815-91ED-43cb-92C2-25804820EDAC}">
                  <c15:fullRef>
                    <c15:sqref>'IN-PEI-GLO-001'!$C$31:$C$34</c15:sqref>
                  </c15:fullRef>
                </c:ext>
              </c:extLst>
              <c:f>'IN-PEI-GLO-001'!$C$31:$C$34</c:f>
              <c:numCache>
                <c:formatCode>0%</c:formatCode>
                <c:ptCount val="4"/>
                <c:pt idx="0">
                  <c:v>0.81223581844177195</c:v>
                </c:pt>
                <c:pt idx="1">
                  <c:v>0.82336614719586154</c:v>
                </c:pt>
                <c:pt idx="2">
                  <c:v>0</c:v>
                </c:pt>
                <c:pt idx="3">
                  <c:v>0</c:v>
                </c:pt>
              </c:numCache>
            </c:numRef>
          </c:val>
          <c:extLst>
            <c:ext xmlns:c16="http://schemas.microsoft.com/office/drawing/2014/chart" uri="{C3380CC4-5D6E-409C-BE32-E72D297353CC}">
              <c16:uniqueId val="{00000000-D6A7-41FA-88C8-FE52A609E50E}"/>
            </c:ext>
          </c:extLst>
        </c:ser>
        <c:dLbls>
          <c:showLegendKey val="0"/>
          <c:showVal val="0"/>
          <c:showCatName val="0"/>
          <c:showSerName val="0"/>
          <c:showPercent val="0"/>
          <c:showBubbleSize val="0"/>
        </c:dLbls>
        <c:gapWidth val="150"/>
        <c:axId val="226643104"/>
        <c:axId val="226299000"/>
      </c:barChart>
      <c:lineChart>
        <c:grouping val="standard"/>
        <c:varyColors val="0"/>
        <c:ser>
          <c:idx val="1"/>
          <c:order val="1"/>
          <c:tx>
            <c:strRef>
              <c:f>'IN-PEI-GLO-001'!$D$30</c:f>
              <c:strCache>
                <c:ptCount val="1"/>
                <c:pt idx="0">
                  <c:v>Resultado Meta Vigencia</c:v>
                </c:pt>
              </c:strCache>
            </c:strRef>
          </c:tx>
          <c:marker>
            <c:symbol val="none"/>
          </c:marker>
          <c:cat>
            <c:strRef>
              <c:extLst>
                <c:ext xmlns:c15="http://schemas.microsoft.com/office/drawing/2012/chart" uri="{02D57815-91ED-43cb-92C2-25804820EDAC}">
                  <c15:fullRef>
                    <c15:sqref>'IN-PEI-GLO-001'!$B$31:$B$42</c15:sqref>
                  </c15:fullRef>
                </c:ext>
              </c:extLst>
              <c:f>'IN-PEI-GLO-001'!$B$31:$B$34</c:f>
              <c:strCache>
                <c:ptCount val="4"/>
                <c:pt idx="0">
                  <c:v>Marzo</c:v>
                </c:pt>
                <c:pt idx="1">
                  <c:v>Junio</c:v>
                </c:pt>
                <c:pt idx="2">
                  <c:v>Septiembre</c:v>
                </c:pt>
                <c:pt idx="3">
                  <c:v>Diciembre</c:v>
                </c:pt>
                <c:pt idx="4">
                  <c:v>* 70% anual equivale al 33% de la vigencia en comparacion del Trienio</c:v>
                </c:pt>
              </c:strCache>
            </c:strRef>
          </c:cat>
          <c:val>
            <c:numRef>
              <c:extLst>
                <c:ext xmlns:c15="http://schemas.microsoft.com/office/drawing/2012/chart" uri="{02D57815-91ED-43cb-92C2-25804820EDAC}">
                  <c15:fullRef>
                    <c15:sqref>'IN-PEI-GLO-001'!$D$31:$D$34</c15:sqref>
                  </c15:fullRef>
                </c:ext>
              </c:extLst>
              <c:f>'IN-PEI-GLO-001'!$D$31:$D$34</c:f>
              <c:numCache>
                <c:formatCode>0%</c:formatCode>
                <c:ptCount val="4"/>
                <c:pt idx="0">
                  <c:v>0.7</c:v>
                </c:pt>
                <c:pt idx="1">
                  <c:v>0.7</c:v>
                </c:pt>
                <c:pt idx="2">
                  <c:v>0.7</c:v>
                </c:pt>
                <c:pt idx="3">
                  <c:v>0.7</c:v>
                </c:pt>
              </c:numCache>
            </c:numRef>
          </c:val>
          <c:smooth val="0"/>
          <c:extLst>
            <c:ext xmlns:c16="http://schemas.microsoft.com/office/drawing/2014/chart" uri="{C3380CC4-5D6E-409C-BE32-E72D297353CC}">
              <c16:uniqueId val="{00000001-D6A7-41FA-88C8-FE52A609E50E}"/>
            </c:ext>
          </c:extLst>
        </c:ser>
        <c:ser>
          <c:idx val="0"/>
          <c:order val="2"/>
          <c:tx>
            <c:strRef>
              <c:f>'IN-PEI-GLO-001'!$E$30</c:f>
              <c:strCache>
                <c:ptCount val="1"/>
                <c:pt idx="0">
                  <c:v>Resultado Meta Trienio*</c:v>
                </c:pt>
              </c:strCache>
            </c:strRef>
          </c:tx>
          <c:spPr>
            <a:ln w="38100">
              <a:solidFill>
                <a:srgbClr val="00B050"/>
              </a:solidFill>
              <a:prstDash val="solid"/>
            </a:ln>
          </c:spPr>
          <c:marker>
            <c:symbol val="none"/>
          </c:marker>
          <c:cat>
            <c:strRef>
              <c:extLst>
                <c:ext xmlns:c15="http://schemas.microsoft.com/office/drawing/2012/chart" uri="{02D57815-91ED-43cb-92C2-25804820EDAC}">
                  <c15:fullRef>
                    <c15:sqref>'IN-PEI-GLO-001'!$B$31:$B$42</c15:sqref>
                  </c15:fullRef>
                </c:ext>
              </c:extLst>
              <c:f>'IN-PEI-GLO-001'!$B$31:$B$34</c:f>
              <c:strCache>
                <c:ptCount val="4"/>
                <c:pt idx="0">
                  <c:v>Marzo</c:v>
                </c:pt>
                <c:pt idx="1">
                  <c:v>Junio</c:v>
                </c:pt>
                <c:pt idx="2">
                  <c:v>Septiembre</c:v>
                </c:pt>
                <c:pt idx="3">
                  <c:v>Diciembre</c:v>
                </c:pt>
                <c:pt idx="4">
                  <c:v>* 70% anual equivale al 33% de la vigencia en comparacion del Trienio</c:v>
                </c:pt>
              </c:strCache>
            </c:strRef>
          </c:cat>
          <c:val>
            <c:numRef>
              <c:extLst>
                <c:ext xmlns:c15="http://schemas.microsoft.com/office/drawing/2012/chart" uri="{02D57815-91ED-43cb-92C2-25804820EDAC}">
                  <c15:fullRef>
                    <c15:sqref>'IN-PEI-GLO-001'!$E$31:$E$34</c15:sqref>
                  </c15:fullRef>
                </c:ext>
              </c:extLst>
              <c:f>'IN-PEI-GLO-001'!$E$31:$E$34</c:f>
              <c:numCache>
                <c:formatCode>0%</c:formatCode>
                <c:ptCount val="4"/>
                <c:pt idx="0">
                  <c:v>0.13493716216510476</c:v>
                </c:pt>
              </c:numCache>
            </c:numRef>
          </c:val>
          <c:smooth val="0"/>
          <c:extLst>
            <c:ext xmlns:c16="http://schemas.microsoft.com/office/drawing/2014/chart" uri="{C3380CC4-5D6E-409C-BE32-E72D297353CC}">
              <c16:uniqueId val="{00000002-D6A7-41FA-88C8-FE52A609E50E}"/>
            </c:ext>
          </c:extLst>
        </c:ser>
        <c:dLbls>
          <c:showLegendKey val="0"/>
          <c:showVal val="0"/>
          <c:showCatName val="0"/>
          <c:showSerName val="0"/>
          <c:showPercent val="0"/>
          <c:showBubbleSize val="0"/>
        </c:dLbls>
        <c:marker val="1"/>
        <c:smooth val="0"/>
        <c:axId val="226643104"/>
        <c:axId val="226299000"/>
      </c:lineChart>
      <c:catAx>
        <c:axId val="2266431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26299000"/>
        <c:crossesAt val="0"/>
        <c:auto val="1"/>
        <c:lblAlgn val="ctr"/>
        <c:lblOffset val="100"/>
        <c:tickLblSkip val="1"/>
        <c:tickMarkSkip val="1"/>
        <c:noMultiLvlLbl val="0"/>
      </c:catAx>
      <c:valAx>
        <c:axId val="22629900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664310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'IN-PEI-GLO-002'!$C$30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'IN-PEI-GLO-002'!$B$31:$B$42</c15:sqref>
                  </c15:fullRef>
                </c:ext>
              </c:extLst>
              <c:f>'IN-PEI-GLO-002'!$B$31:$B$34</c:f>
              <c:strCache>
                <c:ptCount val="4"/>
                <c:pt idx="0">
                  <c:v>2021</c:v>
                </c:pt>
                <c:pt idx="1">
                  <c:v>2022</c:v>
                </c:pt>
                <c:pt idx="2">
                  <c:v>2023</c:v>
                </c:pt>
                <c:pt idx="3">
                  <c:v>2024</c:v>
                </c:pt>
                <c:pt idx="4">
                  <c:v>* 90% anual equivale al 25% de la vigencia en comparacion del cuatrienio</c:v>
                </c:pt>
              </c:strCache>
            </c:strRef>
          </c:cat>
          <c:val>
            <c:numRef>
              <c:extLst>
                <c:ext xmlns:c15="http://schemas.microsoft.com/office/drawing/2012/chart" uri="{02D57815-91ED-43cb-92C2-25804820EDAC}">
                  <c15:fullRef>
                    <c15:sqref>'IN-PEI-GLO-002'!$C$31:$C$34</c15:sqref>
                  </c15:fullRef>
                </c:ext>
              </c:extLst>
              <c:f>'IN-PEI-GLO-002'!$C$31:$C$34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B44F-4666-9366-0288BC2311BA}"/>
            </c:ext>
          </c:extLst>
        </c:ser>
        <c:dLbls>
          <c:showLegendKey val="0"/>
          <c:showVal val="0"/>
          <c:showCatName val="0"/>
          <c:showSerName val="0"/>
          <c:showPercent val="0"/>
          <c:showBubbleSize val="0"/>
        </c:dLbls>
        <c:gapWidth val="150"/>
        <c:axId val="278243848"/>
        <c:axId val="277840760"/>
      </c:barChart>
      <c:lineChart>
        <c:grouping val="standard"/>
        <c:varyColors val="0"/>
        <c:ser>
          <c:idx val="1"/>
          <c:order val="1"/>
          <c:tx>
            <c:strRef>
              <c:f>'IN-PEI-GLO-002'!$D$30</c:f>
              <c:strCache>
                <c:ptCount val="1"/>
                <c:pt idx="0">
                  <c:v>Resultado Meta Vigencia</c:v>
                </c:pt>
              </c:strCache>
            </c:strRef>
          </c:tx>
          <c:marker>
            <c:symbol val="none"/>
          </c:marker>
          <c:cat>
            <c:strRef>
              <c:extLst>
                <c:ext xmlns:c15="http://schemas.microsoft.com/office/drawing/2012/chart" uri="{02D57815-91ED-43cb-92C2-25804820EDAC}">
                  <c15:fullRef>
                    <c15:sqref>'IN-PEI-GLO-002'!$B$31:$B$42</c15:sqref>
                  </c15:fullRef>
                </c:ext>
              </c:extLst>
              <c:f>'IN-PEI-GLO-002'!$B$31:$B$34</c:f>
              <c:strCache>
                <c:ptCount val="4"/>
                <c:pt idx="0">
                  <c:v>2021</c:v>
                </c:pt>
                <c:pt idx="1">
                  <c:v>2022</c:v>
                </c:pt>
                <c:pt idx="2">
                  <c:v>2023</c:v>
                </c:pt>
                <c:pt idx="3">
                  <c:v>2024</c:v>
                </c:pt>
                <c:pt idx="4">
                  <c:v>* 90% anual equivale al 25% de la vigencia en comparacion del cuatrienio</c:v>
                </c:pt>
              </c:strCache>
            </c:strRef>
          </c:cat>
          <c:val>
            <c:numRef>
              <c:extLst>
                <c:ext xmlns:c15="http://schemas.microsoft.com/office/drawing/2012/chart" uri="{02D57815-91ED-43cb-92C2-25804820EDAC}">
                  <c15:fullRef>
                    <c15:sqref>'IN-PEI-GLO-002'!$D$31:$D$34</c15:sqref>
                  </c15:fullRef>
                </c:ext>
              </c:extLst>
              <c:f>'IN-PEI-GLO-002'!$D$31:$D$34</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B44F-4666-9366-0288BC2311BA}"/>
            </c:ext>
          </c:extLst>
        </c:ser>
        <c:dLbls>
          <c:showLegendKey val="0"/>
          <c:showVal val="0"/>
          <c:showCatName val="0"/>
          <c:showSerName val="0"/>
          <c:showPercent val="0"/>
          <c:showBubbleSize val="0"/>
        </c:dLbls>
        <c:marker val="1"/>
        <c:smooth val="0"/>
        <c:axId val="278243848"/>
        <c:axId val="277840760"/>
      </c:lineChart>
      <c:catAx>
        <c:axId val="27824384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77840760"/>
        <c:crossesAt val="0"/>
        <c:auto val="1"/>
        <c:lblAlgn val="ctr"/>
        <c:lblOffset val="100"/>
        <c:tickLblSkip val="1"/>
        <c:tickMarkSkip val="1"/>
        <c:noMultiLvlLbl val="0"/>
      </c:catAx>
      <c:valAx>
        <c:axId val="2778407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78243848"/>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'IN-PEI-GLO-003'!$C$30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'IN-PEI-GLO-003'!$B$31:$B$42</c15:sqref>
                  </c15:fullRef>
                </c:ext>
              </c:extLst>
              <c:f>'IN-PEI-GLO-003'!$B$31:$B$34</c:f>
              <c:strCache>
                <c:ptCount val="4"/>
                <c:pt idx="0">
                  <c:v>Marzo</c:v>
                </c:pt>
                <c:pt idx="1">
                  <c:v>Junio</c:v>
                </c:pt>
                <c:pt idx="2">
                  <c:v>Septiembre</c:v>
                </c:pt>
                <c:pt idx="3">
                  <c:v>Diciembre</c:v>
                </c:pt>
                <c:pt idx="4">
                  <c:v>* 100% anual equivale al 25% de la vigencia en comparacion del cuatrienio</c:v>
                </c:pt>
              </c:strCache>
            </c:strRef>
          </c:cat>
          <c:val>
            <c:numRef>
              <c:extLst>
                <c:ext xmlns:c15="http://schemas.microsoft.com/office/drawing/2012/chart" uri="{02D57815-91ED-43cb-92C2-25804820EDAC}">
                  <c15:fullRef>
                    <c15:sqref>'IN-PEI-GLO-003'!$C$31:$C$34</c15:sqref>
                  </c15:fullRef>
                </c:ext>
              </c:extLst>
              <c:f>'IN-PEI-GLO-003'!$C$31:$C$34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4281-46A6-95E2-9EEA2BAA7C4A}"/>
            </c:ext>
          </c:extLst>
        </c:ser>
        <c:dLbls>
          <c:showLegendKey val="0"/>
          <c:showVal val="0"/>
          <c:showCatName val="0"/>
          <c:showSerName val="0"/>
          <c:showPercent val="0"/>
          <c:showBubbleSize val="0"/>
        </c:dLbls>
        <c:gapWidth val="150"/>
        <c:axId val="227878552"/>
        <c:axId val="278243448"/>
      </c:barChart>
      <c:lineChart>
        <c:grouping val="standard"/>
        <c:varyColors val="0"/>
        <c:ser>
          <c:idx val="1"/>
          <c:order val="1"/>
          <c:tx>
            <c:strRef>
              <c:f>'IN-PEI-GLO-003'!$D$30</c:f>
              <c:strCache>
                <c:ptCount val="1"/>
                <c:pt idx="0">
                  <c:v>Resultado Meta Vigencia</c:v>
                </c:pt>
              </c:strCache>
            </c:strRef>
          </c:tx>
          <c:marker>
            <c:symbol val="none"/>
          </c:marker>
          <c:cat>
            <c:strRef>
              <c:extLst>
                <c:ext xmlns:c15="http://schemas.microsoft.com/office/drawing/2012/chart" uri="{02D57815-91ED-43cb-92C2-25804820EDAC}">
                  <c15:fullRef>
                    <c15:sqref>'IN-PEI-GLO-003'!$B$31:$B$42</c15:sqref>
                  </c15:fullRef>
                </c:ext>
              </c:extLst>
              <c:f>'IN-PEI-GLO-003'!$B$31:$B$34</c:f>
              <c:strCache>
                <c:ptCount val="4"/>
                <c:pt idx="0">
                  <c:v>Marzo</c:v>
                </c:pt>
                <c:pt idx="1">
                  <c:v>Junio</c:v>
                </c:pt>
                <c:pt idx="2">
                  <c:v>Septiembre</c:v>
                </c:pt>
                <c:pt idx="3">
                  <c:v>Diciembre</c:v>
                </c:pt>
                <c:pt idx="4">
                  <c:v>* 100% anual equivale al 25% de la vigencia en comparacion del cuatrienio</c:v>
                </c:pt>
              </c:strCache>
            </c:strRef>
          </c:cat>
          <c:val>
            <c:numRef>
              <c:extLst>
                <c:ext xmlns:c15="http://schemas.microsoft.com/office/drawing/2012/chart" uri="{02D57815-91ED-43cb-92C2-25804820EDAC}">
                  <c15:fullRef>
                    <c15:sqref>'IN-PEI-GLO-003'!$D$31:$D$34</c15:sqref>
                  </c15:fullRef>
                </c:ext>
              </c:extLst>
              <c:f>'IN-PEI-GLO-003'!$D$31:$D$34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4281-46A6-95E2-9EEA2BAA7C4A}"/>
            </c:ext>
          </c:extLst>
        </c:ser>
        <c:dLbls>
          <c:showLegendKey val="0"/>
          <c:showVal val="0"/>
          <c:showCatName val="0"/>
          <c:showSerName val="0"/>
          <c:showPercent val="0"/>
          <c:showBubbleSize val="0"/>
        </c:dLbls>
        <c:marker val="1"/>
        <c:smooth val="0"/>
        <c:axId val="227878552"/>
        <c:axId val="278243448"/>
      </c:lineChart>
      <c:catAx>
        <c:axId val="22787855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78243448"/>
        <c:crossesAt val="0"/>
        <c:auto val="1"/>
        <c:lblAlgn val="ctr"/>
        <c:lblOffset val="100"/>
        <c:tickLblSkip val="1"/>
        <c:tickMarkSkip val="1"/>
        <c:noMultiLvlLbl val="0"/>
      </c:catAx>
      <c:valAx>
        <c:axId val="278243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787855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9265920"/>
    <xdr:ext cx="6046470" cy="2592705"/>
    <xdr:graphicFrame macro="">
      <xdr:nvGraphicFramePr>
        <xdr:cNvPr id="2" name="Gráfico 3">
          <a:extLst>
            <a:ext uri="{FF2B5EF4-FFF2-40B4-BE49-F238E27FC236}">
              <a16:creationId xmlns:a16="http://schemas.microsoft.com/office/drawing/2014/main" id="{1E740A3B-5D54-4798-9078-C308540FD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BB41A8BD-6B45-4D73-B004-ED63D8D7C7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355"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9195013"/>
    <xdr:ext cx="6046470" cy="2592705"/>
    <xdr:graphicFrame macro="">
      <xdr:nvGraphicFramePr>
        <xdr:cNvPr id="2" name="Gráfico 3">
          <a:extLst>
            <a:ext uri="{FF2B5EF4-FFF2-40B4-BE49-F238E27FC236}">
              <a16:creationId xmlns:a16="http://schemas.microsoft.com/office/drawing/2014/main" id="{8F68FD49-67A1-42E9-BFA2-EE8920867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EB9AB64A-2946-4349-8049-403478400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355"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859780" y="9189520"/>
    <xdr:ext cx="6046470" cy="2592705"/>
    <xdr:graphicFrame macro="">
      <xdr:nvGraphicFramePr>
        <xdr:cNvPr id="2" name="Gráfico 3">
          <a:extLst>
            <a:ext uri="{FF2B5EF4-FFF2-40B4-BE49-F238E27FC236}">
              <a16:creationId xmlns:a16="http://schemas.microsoft.com/office/drawing/2014/main" id="{CEEE380B-8688-4A02-A249-06D0B6FA1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8B20FA9D-3861-4A2D-A50A-DECBACCC6A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2NDO%20TRIM%20INDICADORES%20ESTRATEGICOS%20GESTION%20LOGISTICA%2019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GLO-003"/>
      <sheetName val="Hoja1"/>
      <sheetName val="lista indicadores"/>
    </sheetNames>
    <sheetDataSet>
      <sheetData sheetId="0">
        <row r="30">
          <cell r="C30" t="str">
            <v>Resultado monitoreo</v>
          </cell>
          <cell r="D30" t="str">
            <v>Resultado Meta Vigencia</v>
          </cell>
        </row>
        <row r="31">
          <cell r="B31" t="str">
            <v>Marzo</v>
          </cell>
          <cell r="C31">
            <v>0</v>
          </cell>
          <cell r="D31">
            <v>1</v>
          </cell>
        </row>
        <row r="32">
          <cell r="B32" t="str">
            <v>Junio</v>
          </cell>
          <cell r="C32">
            <v>0</v>
          </cell>
          <cell r="D32">
            <v>1</v>
          </cell>
        </row>
        <row r="33">
          <cell r="B33" t="str">
            <v>Septiembre</v>
          </cell>
          <cell r="C33">
            <v>0</v>
          </cell>
          <cell r="D33">
            <v>1</v>
          </cell>
        </row>
        <row r="34">
          <cell r="B34" t="str">
            <v>Diciembre</v>
          </cell>
          <cell r="C34">
            <v>0</v>
          </cell>
          <cell r="D34">
            <v>1</v>
          </cell>
        </row>
        <row r="35">
          <cell r="B35" t="str">
            <v>* 100% anual equivale al 25% de la vigencia en comparacion del cuatrienio</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7"/>
  <sheetViews>
    <sheetView tabSelected="1" topLeftCell="M52" zoomScale="70" zoomScaleNormal="70" workbookViewId="0">
      <selection activeCell="AB139" sqref="AB139"/>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14" width="11.42578125" style="1"/>
    <col min="15" max="15" width="12.5703125" style="1" bestFit="1" customWidth="1"/>
    <col min="16" max="18" width="11.42578125" style="1"/>
    <col min="19" max="19" width="12.7109375" style="1" bestFit="1" customWidth="1"/>
    <col min="20" max="22" width="11.42578125" style="1"/>
    <col min="23" max="23" width="12.7109375" style="1" bestFit="1" customWidth="1"/>
    <col min="24" max="39" width="11.42578125" style="1"/>
    <col min="40" max="40" width="39.140625" style="1" customWidth="1"/>
    <col min="41" max="41" width="52.7109375"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8" ht="24" customHeight="1">
      <c r="A1" s="161"/>
      <c r="B1" s="153" t="s">
        <v>0</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0" t="s">
        <v>1</v>
      </c>
      <c r="AS1" s="31" t="s">
        <v>2</v>
      </c>
      <c r="AT1" s="11"/>
      <c r="AU1" s="11"/>
      <c r="AV1" s="11"/>
    </row>
    <row r="2" spans="1:48" ht="24" customHeight="1">
      <c r="A2" s="162"/>
      <c r="B2" s="155"/>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0" t="s">
        <v>3</v>
      </c>
      <c r="AS2" s="31">
        <v>14</v>
      </c>
      <c r="AT2" s="11"/>
      <c r="AU2" s="11"/>
      <c r="AV2" s="11"/>
    </row>
    <row r="3" spans="1:48" ht="24" customHeight="1">
      <c r="A3" s="162"/>
      <c r="B3" s="157" t="s">
        <v>4</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0" t="s">
        <v>5</v>
      </c>
      <c r="AS3" s="31" t="s">
        <v>6</v>
      </c>
      <c r="AT3" s="11"/>
      <c r="AU3" s="11"/>
      <c r="AV3" s="11"/>
    </row>
    <row r="4" spans="1:48" ht="24" customHeight="1">
      <c r="A4" s="163"/>
      <c r="B4" s="159"/>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2" t="s">
        <v>7</v>
      </c>
      <c r="AS4" s="32">
        <v>44728</v>
      </c>
      <c r="AT4" s="11"/>
      <c r="AU4" s="11"/>
      <c r="AV4" s="11"/>
    </row>
    <row r="5" spans="1:48">
      <c r="A5" s="13"/>
      <c r="B5" s="13"/>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5"/>
      <c r="AS5" s="15"/>
      <c r="AT5" s="11"/>
      <c r="AU5" s="11"/>
      <c r="AV5" s="11"/>
    </row>
    <row r="6" spans="1:48" ht="15.75" thickBot="1">
      <c r="A6" s="16"/>
      <c r="B6" s="16"/>
      <c r="C6" s="16"/>
      <c r="D6" s="16"/>
      <c r="E6" s="16"/>
      <c r="F6" s="16"/>
      <c r="G6" s="16"/>
      <c r="H6" s="16"/>
      <c r="I6" s="16"/>
      <c r="J6" s="16"/>
      <c r="K6" s="16"/>
      <c r="L6" s="16"/>
      <c r="M6" s="16"/>
      <c r="N6" s="16"/>
      <c r="O6" s="16"/>
      <c r="P6" s="16"/>
      <c r="Q6" s="16"/>
      <c r="R6" s="16"/>
      <c r="S6" s="11"/>
      <c r="T6" s="11"/>
      <c r="U6" s="11"/>
      <c r="V6" s="11"/>
      <c r="W6" s="11"/>
      <c r="X6" s="11"/>
      <c r="Y6" s="11"/>
      <c r="Z6" s="11"/>
      <c r="AA6" s="11"/>
      <c r="AB6" s="11"/>
      <c r="AC6" s="11"/>
      <c r="AD6" s="11"/>
      <c r="AE6" s="11"/>
      <c r="AF6" s="11"/>
      <c r="AG6" s="11"/>
      <c r="AH6" s="11"/>
      <c r="AI6" s="11"/>
      <c r="AJ6" s="11"/>
      <c r="AK6" s="11"/>
      <c r="AL6" s="17"/>
      <c r="AM6" s="17"/>
      <c r="AN6" s="17"/>
      <c r="AO6" s="17"/>
      <c r="AP6" s="17"/>
      <c r="AQ6" s="17"/>
      <c r="AR6" s="17"/>
      <c r="AS6" s="11"/>
      <c r="AT6" s="11"/>
      <c r="AU6" s="11"/>
      <c r="AV6" s="11"/>
    </row>
    <row r="7" spans="1:48" ht="15.75" thickBot="1">
      <c r="A7" s="18" t="s">
        <v>8</v>
      </c>
      <c r="B7" s="19"/>
      <c r="C7" s="82">
        <v>44792</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row>
    <row r="8" spans="1:48" ht="15.75" thickBot="1">
      <c r="A8" s="20"/>
      <c r="B8" s="16"/>
      <c r="C8" s="20"/>
      <c r="D8" s="21"/>
      <c r="E8" s="21"/>
      <c r="F8" s="21"/>
      <c r="G8" s="21"/>
      <c r="H8" s="21"/>
      <c r="I8" s="2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row>
    <row r="9" spans="1:48" ht="15.75" thickBot="1">
      <c r="A9" s="22" t="s">
        <v>9</v>
      </c>
      <c r="B9" s="16"/>
      <c r="C9" s="83">
        <v>2022</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row>
    <row r="10" spans="1:48" ht="15.75" thickBot="1">
      <c r="A10" s="20"/>
      <c r="B10" s="16"/>
      <c r="C10" s="20"/>
      <c r="D10" s="21"/>
      <c r="E10" s="21"/>
      <c r="F10" s="21"/>
      <c r="G10" s="21"/>
      <c r="H10" s="21"/>
      <c r="I10" s="2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row>
    <row r="11" spans="1:48" ht="15.75" thickBot="1">
      <c r="A11" s="22" t="s">
        <v>10</v>
      </c>
      <c r="B11" s="19"/>
      <c r="C11" s="83" t="s">
        <v>11</v>
      </c>
      <c r="D11" s="21"/>
      <c r="E11" s="21"/>
      <c r="F11" s="21"/>
      <c r="G11" s="21"/>
      <c r="H11" s="21"/>
      <c r="I11" s="2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row>
    <row r="12" spans="1:48" ht="15.75" thickBot="1">
      <c r="A12" s="20"/>
      <c r="B12" s="16"/>
      <c r="C12" s="20"/>
      <c r="D12" s="21"/>
      <c r="E12" s="21"/>
      <c r="F12" s="21"/>
      <c r="G12" s="21"/>
      <c r="H12" s="21"/>
      <c r="I12" s="2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row>
    <row r="13" spans="1:48" ht="29.25" thickBot="1">
      <c r="A13" s="18" t="s">
        <v>12</v>
      </c>
      <c r="B13" s="16"/>
      <c r="C13" s="83" t="s">
        <v>13</v>
      </c>
      <c r="D13" s="21"/>
      <c r="E13" s="21"/>
      <c r="F13" s="21"/>
      <c r="G13" s="21"/>
      <c r="H13" s="21"/>
      <c r="I13" s="2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row>
    <row r="14" spans="1:48" ht="15.75" thickBot="1">
      <c r="A14" s="20"/>
      <c r="B14" s="16"/>
      <c r="C14" s="20"/>
      <c r="D14" s="21"/>
      <c r="E14" s="21"/>
      <c r="F14" s="21"/>
      <c r="G14" s="21"/>
      <c r="H14" s="21"/>
      <c r="I14" s="2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row>
    <row r="15" spans="1:48" ht="15.75" thickBot="1">
      <c r="A15" s="18" t="s">
        <v>14</v>
      </c>
      <c r="B15" s="19"/>
      <c r="C15" s="83" t="s">
        <v>15</v>
      </c>
      <c r="D15" s="21"/>
      <c r="E15" s="21"/>
      <c r="F15" s="21"/>
      <c r="G15" s="21"/>
      <c r="H15" s="21"/>
      <c r="I15" s="2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row>
    <row r="16" spans="1:48" ht="15.75" thickBot="1">
      <c r="A16" s="11"/>
      <c r="B16" s="11"/>
      <c r="C16" s="8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row>
    <row r="17" spans="1:48" ht="29.25" thickBot="1">
      <c r="A17" s="30" t="s">
        <v>16</v>
      </c>
      <c r="B17"/>
      <c r="C17" s="83" t="s">
        <v>17</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row>
    <row r="18" spans="1:48" ht="16.5">
      <c r="A18" s="21"/>
      <c r="B18" s="21"/>
      <c r="C18" s="85"/>
      <c r="D18" s="21"/>
      <c r="E18" s="21"/>
      <c r="F18" s="21"/>
      <c r="G18" s="21"/>
      <c r="H18" s="21"/>
      <c r="I18" s="21"/>
      <c r="J18" s="21"/>
      <c r="K18" s="21"/>
      <c r="L18" s="23"/>
      <c r="M18" s="21"/>
      <c r="N18" s="21"/>
      <c r="O18" s="21"/>
      <c r="P18" s="21"/>
      <c r="Q18" s="21"/>
      <c r="R18" s="21"/>
      <c r="S18" s="21"/>
      <c r="T18" s="21"/>
      <c r="U18" s="23"/>
      <c r="V18" s="24"/>
      <c r="W18" s="25"/>
      <c r="X18" s="24"/>
      <c r="Y18" s="24"/>
      <c r="Z18" s="24"/>
      <c r="AA18" s="24"/>
      <c r="AB18" s="24"/>
      <c r="AC18" s="26"/>
      <c r="AD18" s="24"/>
      <c r="AE18" s="24"/>
      <c r="AF18" s="24"/>
      <c r="AG18" s="4"/>
      <c r="AH18" s="4"/>
      <c r="AI18" s="4"/>
      <c r="AJ18" s="4"/>
      <c r="AK18" s="4"/>
      <c r="AL18" s="24"/>
      <c r="AM18" s="24"/>
      <c r="AN18" s="24"/>
      <c r="AO18" s="24"/>
      <c r="AP18" s="24"/>
      <c r="AQ18" s="24"/>
      <c r="AR18" s="24"/>
      <c r="AS18" s="24"/>
      <c r="AT18" s="11"/>
      <c r="AU18" s="11"/>
      <c r="AV18" s="11"/>
    </row>
    <row r="19" spans="1:48" ht="64.5" customHeight="1">
      <c r="A19" s="190" t="s">
        <v>18</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1"/>
      <c r="AU19" s="11"/>
      <c r="AV19" s="11"/>
    </row>
    <row r="20" spans="1:48">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row>
    <row r="21" spans="1:48" ht="15.75" thickBo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row>
    <row r="22" spans="1:48" ht="18.75" thickBot="1">
      <c r="A22" s="204" t="s">
        <v>19</v>
      </c>
      <c r="B22" s="205"/>
      <c r="C22" s="205"/>
      <c r="D22" s="205"/>
      <c r="E22" s="205"/>
      <c r="F22" s="205"/>
      <c r="G22" s="205"/>
      <c r="H22" s="205"/>
      <c r="I22" s="205"/>
      <c r="J22" s="205"/>
      <c r="K22" s="205"/>
      <c r="L22" s="205"/>
      <c r="M22" s="205"/>
      <c r="N22" s="206" t="s">
        <v>20</v>
      </c>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8"/>
      <c r="AO22" s="209" t="s">
        <v>21</v>
      </c>
      <c r="AP22" s="209"/>
      <c r="AQ22" s="209"/>
      <c r="AR22" s="209"/>
      <c r="AS22" s="210"/>
      <c r="AT22" s="11"/>
      <c r="AU22" s="11"/>
      <c r="AV22" s="11"/>
    </row>
    <row r="23" spans="1:48" ht="27.75" customHeight="1" thickBot="1">
      <c r="A23" s="201" t="s">
        <v>22</v>
      </c>
      <c r="B23" s="202"/>
      <c r="C23" s="202"/>
      <c r="D23" s="202"/>
      <c r="E23" s="203"/>
      <c r="F23" s="201" t="s">
        <v>23</v>
      </c>
      <c r="G23" s="202"/>
      <c r="H23" s="202"/>
      <c r="I23" s="202"/>
      <c r="J23" s="202"/>
      <c r="K23" s="202"/>
      <c r="L23" s="202"/>
      <c r="M23" s="203"/>
      <c r="N23" s="200" t="s">
        <v>24</v>
      </c>
      <c r="O23" s="125"/>
      <c r="P23" s="118" t="s">
        <v>25</v>
      </c>
      <c r="Q23" s="125"/>
      <c r="R23" s="118" t="s">
        <v>26</v>
      </c>
      <c r="S23" s="125"/>
      <c r="T23" s="118" t="s">
        <v>27</v>
      </c>
      <c r="U23" s="125"/>
      <c r="V23" s="118" t="s">
        <v>28</v>
      </c>
      <c r="W23" s="125"/>
      <c r="X23" s="118" t="s">
        <v>29</v>
      </c>
      <c r="Y23" s="125"/>
      <c r="Z23" s="118" t="s">
        <v>30</v>
      </c>
      <c r="AA23" s="125"/>
      <c r="AB23" s="118" t="s">
        <v>31</v>
      </c>
      <c r="AC23" s="125"/>
      <c r="AD23" s="118" t="s">
        <v>32</v>
      </c>
      <c r="AE23" s="125"/>
      <c r="AF23" s="118" t="s">
        <v>33</v>
      </c>
      <c r="AG23" s="125"/>
      <c r="AH23" s="118" t="s">
        <v>34</v>
      </c>
      <c r="AI23" s="125"/>
      <c r="AJ23" s="118" t="s">
        <v>35</v>
      </c>
      <c r="AK23" s="125"/>
      <c r="AL23" s="118" t="s">
        <v>36</v>
      </c>
      <c r="AM23" s="125"/>
      <c r="AN23" s="222" t="s">
        <v>37</v>
      </c>
      <c r="AO23" s="211"/>
      <c r="AP23" s="211"/>
      <c r="AQ23" s="212"/>
      <c r="AR23" s="211"/>
      <c r="AS23" s="213"/>
      <c r="AT23" s="11"/>
      <c r="AU23" s="11"/>
      <c r="AV23" s="11"/>
    </row>
    <row r="24" spans="1:48" ht="48.75" customHeight="1" thickBot="1">
      <c r="A24" s="118" t="s">
        <v>38</v>
      </c>
      <c r="B24" s="118" t="s">
        <v>39</v>
      </c>
      <c r="C24" s="118" t="s">
        <v>40</v>
      </c>
      <c r="D24" s="118" t="s">
        <v>41</v>
      </c>
      <c r="E24" s="118" t="s">
        <v>42</v>
      </c>
      <c r="F24" s="118" t="s">
        <v>43</v>
      </c>
      <c r="G24" s="118" t="s">
        <v>44</v>
      </c>
      <c r="H24" s="166" t="s">
        <v>45</v>
      </c>
      <c r="I24" s="166" t="s">
        <v>46</v>
      </c>
      <c r="J24" s="167" t="s">
        <v>47</v>
      </c>
      <c r="K24" s="167" t="s">
        <v>48</v>
      </c>
      <c r="L24" s="167" t="s">
        <v>49</v>
      </c>
      <c r="M24" s="167" t="s">
        <v>50</v>
      </c>
      <c r="N24" s="128"/>
      <c r="O24" s="127"/>
      <c r="P24" s="128"/>
      <c r="Q24" s="127"/>
      <c r="R24" s="128"/>
      <c r="S24" s="127"/>
      <c r="T24" s="128"/>
      <c r="U24" s="127"/>
      <c r="V24" s="128"/>
      <c r="W24" s="127"/>
      <c r="X24" s="128"/>
      <c r="Y24" s="127"/>
      <c r="Z24" s="128"/>
      <c r="AA24" s="127"/>
      <c r="AB24" s="128"/>
      <c r="AC24" s="127"/>
      <c r="AD24" s="128"/>
      <c r="AE24" s="127"/>
      <c r="AF24" s="128"/>
      <c r="AG24" s="127"/>
      <c r="AH24" s="128" t="s">
        <v>26</v>
      </c>
      <c r="AI24" s="127"/>
      <c r="AJ24" s="128"/>
      <c r="AK24" s="127"/>
      <c r="AL24" s="128" t="s">
        <v>26</v>
      </c>
      <c r="AM24" s="127"/>
      <c r="AN24" s="222"/>
      <c r="AO24" s="214" t="s">
        <v>51</v>
      </c>
      <c r="AP24" s="216" t="s">
        <v>52</v>
      </c>
      <c r="AQ24" s="194" t="s">
        <v>53</v>
      </c>
      <c r="AR24" s="218" t="s">
        <v>54</v>
      </c>
      <c r="AS24" s="220" t="s">
        <v>55</v>
      </c>
      <c r="AT24" s="11"/>
      <c r="AU24" s="11"/>
      <c r="AV24" s="11"/>
    </row>
    <row r="25" spans="1:48" ht="36.75" customHeight="1" thickBot="1">
      <c r="A25" s="118"/>
      <c r="B25" s="118"/>
      <c r="C25" s="118"/>
      <c r="D25" s="118"/>
      <c r="E25" s="118"/>
      <c r="F25" s="118"/>
      <c r="G25" s="118"/>
      <c r="H25" s="167"/>
      <c r="I25" s="167"/>
      <c r="J25" s="167"/>
      <c r="K25" s="167"/>
      <c r="L25" s="167"/>
      <c r="M25" s="167"/>
      <c r="N25" s="27" t="s">
        <v>56</v>
      </c>
      <c r="O25" s="27" t="s">
        <v>57</v>
      </c>
      <c r="P25" s="27" t="s">
        <v>58</v>
      </c>
      <c r="Q25" s="27" t="s">
        <v>59</v>
      </c>
      <c r="R25" s="27" t="s">
        <v>58</v>
      </c>
      <c r="S25" s="27" t="s">
        <v>59</v>
      </c>
      <c r="T25" s="27" t="s">
        <v>58</v>
      </c>
      <c r="U25" s="27" t="s">
        <v>59</v>
      </c>
      <c r="V25" s="27" t="s">
        <v>58</v>
      </c>
      <c r="W25" s="27" t="s">
        <v>59</v>
      </c>
      <c r="X25" s="27" t="s">
        <v>58</v>
      </c>
      <c r="Y25" s="27" t="s">
        <v>59</v>
      </c>
      <c r="Z25" s="27" t="s">
        <v>58</v>
      </c>
      <c r="AA25" s="27" t="s">
        <v>59</v>
      </c>
      <c r="AB25" s="27" t="s">
        <v>58</v>
      </c>
      <c r="AC25" s="27" t="s">
        <v>59</v>
      </c>
      <c r="AD25" s="27" t="s">
        <v>58</v>
      </c>
      <c r="AE25" s="27" t="s">
        <v>59</v>
      </c>
      <c r="AF25" s="27" t="s">
        <v>58</v>
      </c>
      <c r="AG25" s="27" t="s">
        <v>59</v>
      </c>
      <c r="AH25" s="27" t="s">
        <v>58</v>
      </c>
      <c r="AI25" s="27" t="s">
        <v>59</v>
      </c>
      <c r="AJ25" s="27" t="s">
        <v>58</v>
      </c>
      <c r="AK25" s="27" t="s">
        <v>59</v>
      </c>
      <c r="AL25" s="27" t="s">
        <v>58</v>
      </c>
      <c r="AM25" s="27" t="s">
        <v>59</v>
      </c>
      <c r="AN25" s="222"/>
      <c r="AO25" s="215"/>
      <c r="AP25" s="217"/>
      <c r="AQ25" s="195"/>
      <c r="AR25" s="219"/>
      <c r="AS25" s="221"/>
      <c r="AT25" s="11"/>
      <c r="AU25" s="11"/>
      <c r="AV25" s="11"/>
    </row>
    <row r="26" spans="1:48" ht="92.25" customHeight="1" thickBot="1">
      <c r="A26" s="196" t="s">
        <v>60</v>
      </c>
      <c r="B26" s="196" t="s">
        <v>61</v>
      </c>
      <c r="C26" s="196" t="s">
        <v>62</v>
      </c>
      <c r="D26" s="109" t="s">
        <v>63</v>
      </c>
      <c r="E26" s="109" t="s">
        <v>64</v>
      </c>
      <c r="F26" s="109" t="s">
        <v>65</v>
      </c>
      <c r="G26" s="110" t="s">
        <v>66</v>
      </c>
      <c r="H26" s="109" t="s">
        <v>67</v>
      </c>
      <c r="I26" s="109" t="s">
        <v>68</v>
      </c>
      <c r="J26" s="111" t="s">
        <v>69</v>
      </c>
      <c r="K26" s="107">
        <v>44621</v>
      </c>
      <c r="L26" s="107">
        <v>44864</v>
      </c>
      <c r="M26" s="110" t="s">
        <v>70</v>
      </c>
      <c r="N26" s="105">
        <v>0.1</v>
      </c>
      <c r="O26" s="105">
        <f>N26*(P26+R26+T26+V26+X26+Z26+AB26+AD26+AF26+AH26+AJ26+AL26)</f>
        <v>0.1</v>
      </c>
      <c r="P26" s="105"/>
      <c r="Q26" s="105"/>
      <c r="R26" s="105"/>
      <c r="S26" s="105"/>
      <c r="T26" s="105">
        <v>0.13</v>
      </c>
      <c r="U26" s="105">
        <v>0.13</v>
      </c>
      <c r="V26" s="105">
        <v>0.13</v>
      </c>
      <c r="W26" s="105">
        <v>0.13</v>
      </c>
      <c r="X26" s="105">
        <v>0.13</v>
      </c>
      <c r="Y26" s="105">
        <v>0.13</v>
      </c>
      <c r="Z26" s="105">
        <v>0.13</v>
      </c>
      <c r="AA26" s="105">
        <v>0.13</v>
      </c>
      <c r="AB26" s="105">
        <v>0.13</v>
      </c>
      <c r="AC26" s="105"/>
      <c r="AD26" s="105">
        <v>0.13</v>
      </c>
      <c r="AE26" s="105"/>
      <c r="AF26" s="105">
        <v>0.13</v>
      </c>
      <c r="AG26" s="105"/>
      <c r="AH26" s="105">
        <v>0.09</v>
      </c>
      <c r="AI26" s="105"/>
      <c r="AJ26" s="105"/>
      <c r="AK26" s="105"/>
      <c r="AL26" s="105"/>
      <c r="AM26" s="105"/>
      <c r="AN26" s="106">
        <f t="shared" ref="AN26" si="0">N26*(Q26+S26+U26+W26+Y26+AA26+AC26+AE26+AG26+AI26+AK26+AM26)</f>
        <v>5.2000000000000005E-2</v>
      </c>
      <c r="AO26" s="87" t="s">
        <v>71</v>
      </c>
      <c r="AP26" s="87" t="s">
        <v>72</v>
      </c>
      <c r="AQ26" s="88" t="s">
        <v>73</v>
      </c>
      <c r="AR26" s="71">
        <f t="shared" ref="AR26" si="1">Q26+S26+U26</f>
        <v>0.13</v>
      </c>
      <c r="AS26" s="102">
        <f t="shared" ref="AS26" si="2">SUM(AR26:AR29)</f>
        <v>0.52</v>
      </c>
      <c r="AT26" s="11"/>
      <c r="AU26" s="11"/>
      <c r="AV26" s="11"/>
    </row>
    <row r="27" spans="1:48" ht="134.25" customHeight="1" thickBot="1">
      <c r="A27" s="196"/>
      <c r="B27" s="196"/>
      <c r="C27" s="196"/>
      <c r="D27" s="109"/>
      <c r="E27" s="109"/>
      <c r="F27" s="109"/>
      <c r="G27" s="110"/>
      <c r="H27" s="109"/>
      <c r="I27" s="109"/>
      <c r="J27" s="111"/>
      <c r="K27" s="107"/>
      <c r="L27" s="107"/>
      <c r="M27" s="110"/>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6"/>
      <c r="AO27" s="87" t="s">
        <v>74</v>
      </c>
      <c r="AP27" s="87" t="s">
        <v>75</v>
      </c>
      <c r="AQ27" s="87" t="s">
        <v>76</v>
      </c>
      <c r="AR27" s="71">
        <f t="shared" ref="AR27" si="3">W26+Y26+AA26</f>
        <v>0.39</v>
      </c>
      <c r="AS27" s="102"/>
      <c r="AT27" s="11"/>
      <c r="AU27" s="11"/>
      <c r="AV27" s="11"/>
    </row>
    <row r="28" spans="1:48" ht="39.950000000000003" customHeight="1" thickBot="1">
      <c r="A28" s="196"/>
      <c r="B28" s="196"/>
      <c r="C28" s="196"/>
      <c r="D28" s="109"/>
      <c r="E28" s="109"/>
      <c r="F28" s="109"/>
      <c r="G28" s="110"/>
      <c r="H28" s="109"/>
      <c r="I28" s="109"/>
      <c r="J28" s="111"/>
      <c r="K28" s="107"/>
      <c r="L28" s="107"/>
      <c r="M28" s="110"/>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6"/>
      <c r="AO28" s="70" t="s">
        <v>77</v>
      </c>
      <c r="AP28" s="70" t="s">
        <v>77</v>
      </c>
      <c r="AQ28" s="70" t="s">
        <v>77</v>
      </c>
      <c r="AR28" s="71">
        <f t="shared" ref="AR28" si="4">AC26+AE26+AG26</f>
        <v>0</v>
      </c>
      <c r="AS28" s="102"/>
      <c r="AT28" s="11"/>
      <c r="AU28" s="11"/>
      <c r="AV28" s="11"/>
    </row>
    <row r="29" spans="1:48" ht="39.950000000000003" customHeight="1" thickBot="1">
      <c r="A29" s="196"/>
      <c r="B29" s="196"/>
      <c r="C29" s="196"/>
      <c r="D29" s="109"/>
      <c r="E29" s="109"/>
      <c r="F29" s="109"/>
      <c r="G29" s="110"/>
      <c r="H29" s="109"/>
      <c r="I29" s="109"/>
      <c r="J29" s="111"/>
      <c r="K29" s="107"/>
      <c r="L29" s="107"/>
      <c r="M29" s="110"/>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6"/>
      <c r="AO29" s="70" t="s">
        <v>78</v>
      </c>
      <c r="AP29" s="70" t="s">
        <v>78</v>
      </c>
      <c r="AQ29" s="70" t="s">
        <v>78</v>
      </c>
      <c r="AR29" s="71">
        <f t="shared" ref="AR29" si="5">AI26+AK26+AM26</f>
        <v>0</v>
      </c>
      <c r="AS29" s="102"/>
      <c r="AT29" s="11"/>
      <c r="AU29" s="11"/>
      <c r="AV29" s="11"/>
    </row>
    <row r="30" spans="1:48" ht="210" customHeight="1" thickBot="1">
      <c r="A30" s="196"/>
      <c r="B30" s="196"/>
      <c r="C30" s="196"/>
      <c r="D30" s="109"/>
      <c r="E30" s="109"/>
      <c r="F30" s="109" t="s">
        <v>79</v>
      </c>
      <c r="G30" s="110" t="s">
        <v>80</v>
      </c>
      <c r="H30" s="109" t="s">
        <v>81</v>
      </c>
      <c r="I30" s="109" t="s">
        <v>82</v>
      </c>
      <c r="J30" s="111" t="s">
        <v>69</v>
      </c>
      <c r="K30" s="117">
        <v>44621</v>
      </c>
      <c r="L30" s="107">
        <v>44864</v>
      </c>
      <c r="M30" s="110" t="s">
        <v>70</v>
      </c>
      <c r="N30" s="105">
        <v>0.1</v>
      </c>
      <c r="O30" s="105">
        <f>N30*(P30+R30+T30+V30+X30+Z30+AB30+AD30+AF30+AH30+AJ30+AL30)</f>
        <v>9.9999999999999992E-2</v>
      </c>
      <c r="P30" s="105"/>
      <c r="Q30" s="105"/>
      <c r="R30" s="105"/>
      <c r="S30" s="105"/>
      <c r="T30" s="105">
        <v>0.25</v>
      </c>
      <c r="U30" s="105">
        <v>0.25</v>
      </c>
      <c r="V30" s="105">
        <v>0.25</v>
      </c>
      <c r="W30" s="105">
        <v>0.25</v>
      </c>
      <c r="X30" s="105">
        <v>0.1</v>
      </c>
      <c r="Y30" s="105">
        <v>0.1</v>
      </c>
      <c r="Z30" s="105"/>
      <c r="AA30" s="105"/>
      <c r="AB30" s="105">
        <v>0.1</v>
      </c>
      <c r="AC30" s="105"/>
      <c r="AD30" s="105">
        <v>0.1</v>
      </c>
      <c r="AE30" s="105"/>
      <c r="AF30" s="105">
        <v>0.1</v>
      </c>
      <c r="AG30" s="105"/>
      <c r="AH30" s="105">
        <v>0.1</v>
      </c>
      <c r="AI30" s="105"/>
      <c r="AJ30" s="105"/>
      <c r="AK30" s="105"/>
      <c r="AL30" s="105"/>
      <c r="AM30" s="105"/>
      <c r="AN30" s="106">
        <f t="shared" ref="AN30" si="6">N30*(Q30+S30+U30+W30+Y30+AA30+AC30+AE30+AG30+AI30+AK30+AM30)</f>
        <v>0.06</v>
      </c>
      <c r="AO30" s="87" t="s">
        <v>83</v>
      </c>
      <c r="AP30" s="87" t="s">
        <v>84</v>
      </c>
      <c r="AQ30" s="88" t="s">
        <v>73</v>
      </c>
      <c r="AR30" s="71">
        <f t="shared" ref="AR30" si="7">Q30+S30+U30</f>
        <v>0.25</v>
      </c>
      <c r="AS30" s="102">
        <f t="shared" ref="AS30" si="8">SUM(AR30:AR33)</f>
        <v>0.6</v>
      </c>
      <c r="AT30" s="11"/>
      <c r="AU30" s="11"/>
      <c r="AV30" s="11"/>
    </row>
    <row r="31" spans="1:48" ht="152.25" customHeight="1" thickBot="1">
      <c r="A31" s="196"/>
      <c r="B31" s="196"/>
      <c r="C31" s="196"/>
      <c r="D31" s="109"/>
      <c r="E31" s="109"/>
      <c r="F31" s="109"/>
      <c r="G31" s="110"/>
      <c r="H31" s="109"/>
      <c r="I31" s="109"/>
      <c r="J31" s="111"/>
      <c r="K31" s="117"/>
      <c r="L31" s="107"/>
      <c r="M31" s="110"/>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6"/>
      <c r="AO31" s="87" t="s">
        <v>85</v>
      </c>
      <c r="AP31" s="87" t="s">
        <v>86</v>
      </c>
      <c r="AQ31" s="87" t="s">
        <v>76</v>
      </c>
      <c r="AR31" s="71">
        <f t="shared" ref="AR31" si="9">W30+Y30+AA30</f>
        <v>0.35</v>
      </c>
      <c r="AS31" s="102"/>
      <c r="AT31" s="11"/>
      <c r="AU31" s="11"/>
      <c r="AV31" s="11"/>
    </row>
    <row r="32" spans="1:48" ht="39.950000000000003" customHeight="1" thickBot="1">
      <c r="A32" s="196"/>
      <c r="B32" s="196"/>
      <c r="C32" s="196"/>
      <c r="D32" s="109"/>
      <c r="E32" s="109"/>
      <c r="F32" s="109"/>
      <c r="G32" s="110"/>
      <c r="H32" s="109"/>
      <c r="I32" s="109"/>
      <c r="J32" s="111"/>
      <c r="K32" s="117"/>
      <c r="L32" s="107"/>
      <c r="M32" s="110"/>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6"/>
      <c r="AO32" s="70" t="s">
        <v>77</v>
      </c>
      <c r="AP32" s="70" t="s">
        <v>77</v>
      </c>
      <c r="AQ32" s="70" t="s">
        <v>77</v>
      </c>
      <c r="AR32" s="71">
        <f t="shared" ref="AR32" si="10">AC30+AE30+AG30</f>
        <v>0</v>
      </c>
      <c r="AS32" s="102"/>
      <c r="AT32" s="11"/>
      <c r="AU32" s="11"/>
      <c r="AV32" s="11"/>
    </row>
    <row r="33" spans="1:48" ht="39.950000000000003" customHeight="1" thickBot="1">
      <c r="A33" s="196"/>
      <c r="B33" s="196"/>
      <c r="C33" s="196"/>
      <c r="D33" s="109"/>
      <c r="E33" s="109"/>
      <c r="F33" s="109"/>
      <c r="G33" s="110"/>
      <c r="H33" s="109"/>
      <c r="I33" s="109"/>
      <c r="J33" s="111"/>
      <c r="K33" s="117"/>
      <c r="L33" s="107"/>
      <c r="M33" s="110"/>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6"/>
      <c r="AO33" s="70" t="s">
        <v>78</v>
      </c>
      <c r="AP33" s="70" t="s">
        <v>78</v>
      </c>
      <c r="AQ33" s="70" t="s">
        <v>78</v>
      </c>
      <c r="AR33" s="71">
        <f t="shared" ref="AR33" si="11">AI30+AK30+AM30</f>
        <v>0</v>
      </c>
      <c r="AS33" s="102"/>
      <c r="AT33" s="11"/>
      <c r="AU33" s="11"/>
      <c r="AV33" s="11"/>
    </row>
    <row r="34" spans="1:48" ht="39.950000000000003" customHeight="1" thickBot="1">
      <c r="A34" s="196"/>
      <c r="B34" s="196"/>
      <c r="C34" s="196"/>
      <c r="D34" s="109"/>
      <c r="E34" s="109"/>
      <c r="F34" s="109" t="s">
        <v>87</v>
      </c>
      <c r="G34" s="110" t="s">
        <v>88</v>
      </c>
      <c r="H34" s="109" t="s">
        <v>89</v>
      </c>
      <c r="I34" s="109" t="s">
        <v>90</v>
      </c>
      <c r="J34" s="111" t="s">
        <v>69</v>
      </c>
      <c r="K34" s="107">
        <v>44774</v>
      </c>
      <c r="L34" s="107">
        <v>44895</v>
      </c>
      <c r="M34" s="110" t="s">
        <v>70</v>
      </c>
      <c r="N34" s="105">
        <v>0.05</v>
      </c>
      <c r="O34" s="105">
        <f t="shared" ref="O34" si="12">N34*(P34+R34+T34+V34+X34+Z34+AB34+AD34+AF34+AH34+AJ34+AL34)</f>
        <v>0.05</v>
      </c>
      <c r="P34" s="105"/>
      <c r="Q34" s="105"/>
      <c r="R34" s="105"/>
      <c r="S34" s="105"/>
      <c r="T34" s="105"/>
      <c r="U34" s="105"/>
      <c r="V34" s="105"/>
      <c r="W34" s="105"/>
      <c r="X34" s="105"/>
      <c r="Y34" s="105"/>
      <c r="Z34" s="105"/>
      <c r="AA34" s="105"/>
      <c r="AB34" s="105"/>
      <c r="AC34" s="105"/>
      <c r="AD34" s="105">
        <v>0.5</v>
      </c>
      <c r="AE34" s="105"/>
      <c r="AF34" s="105"/>
      <c r="AG34" s="105"/>
      <c r="AH34" s="105"/>
      <c r="AI34" s="105"/>
      <c r="AJ34" s="105">
        <v>0.5</v>
      </c>
      <c r="AK34" s="105"/>
      <c r="AL34" s="105"/>
      <c r="AM34" s="105"/>
      <c r="AN34" s="106">
        <f t="shared" ref="AN34" si="13">N34*(Q34+S34+U34+W34+Y34+AA34+AC34+AE34+AG34+AI34+AK34+AM34)</f>
        <v>0</v>
      </c>
      <c r="AO34" s="70" t="s">
        <v>91</v>
      </c>
      <c r="AP34" s="70" t="s">
        <v>91</v>
      </c>
      <c r="AQ34" s="70" t="s">
        <v>91</v>
      </c>
      <c r="AR34" s="71">
        <f t="shared" ref="AR34" si="14">Q34+S34+U34</f>
        <v>0</v>
      </c>
      <c r="AS34" s="102">
        <f t="shared" ref="AS34" si="15">SUM(AR34:AR37)</f>
        <v>0</v>
      </c>
      <c r="AT34" s="11"/>
      <c r="AU34" s="11"/>
      <c r="AV34" s="11"/>
    </row>
    <row r="35" spans="1:48" ht="39.950000000000003" customHeight="1" thickBot="1">
      <c r="A35" s="196"/>
      <c r="B35" s="196"/>
      <c r="C35" s="196"/>
      <c r="D35" s="109"/>
      <c r="E35" s="109"/>
      <c r="F35" s="109"/>
      <c r="G35" s="110"/>
      <c r="H35" s="109"/>
      <c r="I35" s="109"/>
      <c r="J35" s="111"/>
      <c r="K35" s="107"/>
      <c r="L35" s="107"/>
      <c r="M35" s="110"/>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6"/>
      <c r="AO35" s="70" t="s">
        <v>92</v>
      </c>
      <c r="AP35" s="70" t="s">
        <v>92</v>
      </c>
      <c r="AQ35" s="70" t="s">
        <v>92</v>
      </c>
      <c r="AR35" s="71">
        <f t="shared" ref="AR35" si="16">W34+Y34+AA34</f>
        <v>0</v>
      </c>
      <c r="AS35" s="102"/>
      <c r="AT35" s="11"/>
      <c r="AU35" s="11"/>
      <c r="AV35" s="11"/>
    </row>
    <row r="36" spans="1:48" ht="39.950000000000003" customHeight="1" thickBot="1">
      <c r="A36" s="196"/>
      <c r="B36" s="196"/>
      <c r="C36" s="196"/>
      <c r="D36" s="109"/>
      <c r="E36" s="109"/>
      <c r="F36" s="109"/>
      <c r="G36" s="110"/>
      <c r="H36" s="109"/>
      <c r="I36" s="109"/>
      <c r="J36" s="111"/>
      <c r="K36" s="107"/>
      <c r="L36" s="107"/>
      <c r="M36" s="110"/>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6"/>
      <c r="AO36" s="70" t="s">
        <v>77</v>
      </c>
      <c r="AP36" s="70" t="s">
        <v>77</v>
      </c>
      <c r="AQ36" s="70" t="s">
        <v>77</v>
      </c>
      <c r="AR36" s="71">
        <f t="shared" ref="AR36" si="17">AC34+AE34+AG34</f>
        <v>0</v>
      </c>
      <c r="AS36" s="102"/>
      <c r="AT36" s="11"/>
      <c r="AU36" s="11"/>
      <c r="AV36" s="11"/>
    </row>
    <row r="37" spans="1:48" ht="39.950000000000003" customHeight="1" thickBot="1">
      <c r="A37" s="196"/>
      <c r="B37" s="196"/>
      <c r="C37" s="196"/>
      <c r="D37" s="109"/>
      <c r="E37" s="109"/>
      <c r="F37" s="109"/>
      <c r="G37" s="110"/>
      <c r="H37" s="109"/>
      <c r="I37" s="109"/>
      <c r="J37" s="111"/>
      <c r="K37" s="107"/>
      <c r="L37" s="107"/>
      <c r="M37" s="110"/>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6"/>
      <c r="AO37" s="70" t="s">
        <v>78</v>
      </c>
      <c r="AP37" s="70" t="s">
        <v>78</v>
      </c>
      <c r="AQ37" s="70" t="s">
        <v>78</v>
      </c>
      <c r="AR37" s="71">
        <f t="shared" ref="AR37" si="18">AI34+AK34+AM34</f>
        <v>0</v>
      </c>
      <c r="AS37" s="102"/>
      <c r="AT37" s="11"/>
      <c r="AU37" s="11"/>
      <c r="AV37" s="11"/>
    </row>
    <row r="38" spans="1:48" ht="185.25" customHeight="1" thickBot="1">
      <c r="A38" s="196"/>
      <c r="B38" s="196"/>
      <c r="C38" s="196"/>
      <c r="D38" s="109"/>
      <c r="E38" s="109"/>
      <c r="F38" s="109" t="s">
        <v>93</v>
      </c>
      <c r="G38" s="109" t="s">
        <v>94</v>
      </c>
      <c r="H38" s="109" t="s">
        <v>95</v>
      </c>
      <c r="I38" s="109" t="s">
        <v>96</v>
      </c>
      <c r="J38" s="111" t="s">
        <v>69</v>
      </c>
      <c r="K38" s="107">
        <v>44621</v>
      </c>
      <c r="L38" s="107">
        <v>44864</v>
      </c>
      <c r="M38" s="110" t="s">
        <v>70</v>
      </c>
      <c r="N38" s="105">
        <v>0.2</v>
      </c>
      <c r="O38" s="105">
        <f>N38*(P38+R38+T38+V38+X38+Z38+AB38+AD38+AF38+AH38+AJ38+AL38)</f>
        <v>0.2</v>
      </c>
      <c r="P38" s="105"/>
      <c r="Q38" s="105"/>
      <c r="R38" s="105"/>
      <c r="S38" s="105"/>
      <c r="T38" s="105">
        <v>0.25</v>
      </c>
      <c r="U38" s="105">
        <v>0.25</v>
      </c>
      <c r="V38" s="105">
        <v>0.25</v>
      </c>
      <c r="W38" s="105">
        <v>0.25</v>
      </c>
      <c r="X38" s="105">
        <v>0.25</v>
      </c>
      <c r="Y38" s="105">
        <v>0.25</v>
      </c>
      <c r="Z38" s="105"/>
      <c r="AA38" s="105"/>
      <c r="AB38" s="105"/>
      <c r="AC38" s="105"/>
      <c r="AD38" s="105"/>
      <c r="AE38" s="105"/>
      <c r="AF38" s="105"/>
      <c r="AG38" s="105"/>
      <c r="AH38" s="105">
        <v>0.25</v>
      </c>
      <c r="AI38" s="105"/>
      <c r="AJ38" s="108"/>
      <c r="AK38" s="105"/>
      <c r="AL38" s="105"/>
      <c r="AM38" s="105"/>
      <c r="AN38" s="106">
        <f t="shared" ref="AN38" si="19">N38*(Q38+S38+U38+W38+Y38+AA38+AC38+AE38+AG38+AI38+AK38+AM38)</f>
        <v>0.15000000000000002</v>
      </c>
      <c r="AO38" s="87" t="s">
        <v>97</v>
      </c>
      <c r="AP38" s="87" t="s">
        <v>98</v>
      </c>
      <c r="AQ38" s="88" t="s">
        <v>73</v>
      </c>
      <c r="AR38" s="71">
        <f t="shared" ref="AR38" si="20">Q38+S38+U38</f>
        <v>0.25</v>
      </c>
      <c r="AS38" s="102">
        <f t="shared" ref="AS38" si="21">SUM(AR38:AR41)</f>
        <v>0.75</v>
      </c>
      <c r="AT38" s="11"/>
      <c r="AU38" s="11"/>
      <c r="AV38" s="11"/>
    </row>
    <row r="39" spans="1:48" ht="174" customHeight="1" thickBot="1">
      <c r="A39" s="196"/>
      <c r="B39" s="196"/>
      <c r="C39" s="196"/>
      <c r="D39" s="109"/>
      <c r="E39" s="109"/>
      <c r="F39" s="109"/>
      <c r="G39" s="109"/>
      <c r="H39" s="109"/>
      <c r="I39" s="109"/>
      <c r="J39" s="111"/>
      <c r="K39" s="107"/>
      <c r="L39" s="107"/>
      <c r="M39" s="110"/>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8"/>
      <c r="AK39" s="105"/>
      <c r="AL39" s="105"/>
      <c r="AM39" s="105"/>
      <c r="AN39" s="106"/>
      <c r="AO39" s="87" t="s">
        <v>99</v>
      </c>
      <c r="AP39" s="87" t="s">
        <v>100</v>
      </c>
      <c r="AQ39" s="87" t="s">
        <v>76</v>
      </c>
      <c r="AR39" s="71">
        <f t="shared" ref="AR39" si="22">W38+Y38+AA38</f>
        <v>0.5</v>
      </c>
      <c r="AS39" s="102"/>
      <c r="AT39" s="11"/>
      <c r="AU39" s="11"/>
      <c r="AV39" s="11"/>
    </row>
    <row r="40" spans="1:48" ht="39.950000000000003" customHeight="1" thickBot="1">
      <c r="A40" s="196"/>
      <c r="B40" s="196"/>
      <c r="C40" s="196"/>
      <c r="D40" s="109"/>
      <c r="E40" s="109"/>
      <c r="F40" s="109"/>
      <c r="G40" s="109"/>
      <c r="H40" s="109"/>
      <c r="I40" s="109"/>
      <c r="J40" s="111"/>
      <c r="K40" s="107"/>
      <c r="L40" s="107"/>
      <c r="M40" s="110"/>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8"/>
      <c r="AK40" s="105"/>
      <c r="AL40" s="105"/>
      <c r="AM40" s="105"/>
      <c r="AN40" s="106"/>
      <c r="AO40" s="70" t="s">
        <v>77</v>
      </c>
      <c r="AP40" s="70" t="s">
        <v>77</v>
      </c>
      <c r="AQ40" s="70" t="s">
        <v>77</v>
      </c>
      <c r="AR40" s="71">
        <f t="shared" ref="AR40" si="23">AC38+AE38+AG38</f>
        <v>0</v>
      </c>
      <c r="AS40" s="102"/>
      <c r="AT40" s="11"/>
      <c r="AU40" s="11"/>
      <c r="AV40" s="11"/>
    </row>
    <row r="41" spans="1:48" ht="39.950000000000003" customHeight="1" thickBot="1">
      <c r="A41" s="196"/>
      <c r="B41" s="196"/>
      <c r="C41" s="196"/>
      <c r="D41" s="109"/>
      <c r="E41" s="109"/>
      <c r="F41" s="109"/>
      <c r="G41" s="109"/>
      <c r="H41" s="109"/>
      <c r="I41" s="109"/>
      <c r="J41" s="111"/>
      <c r="K41" s="107"/>
      <c r="L41" s="107"/>
      <c r="M41" s="110"/>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8"/>
      <c r="AK41" s="105"/>
      <c r="AL41" s="105"/>
      <c r="AM41" s="105"/>
      <c r="AN41" s="106"/>
      <c r="AO41" s="70" t="s">
        <v>78</v>
      </c>
      <c r="AP41" s="70" t="s">
        <v>78</v>
      </c>
      <c r="AQ41" s="70" t="s">
        <v>78</v>
      </c>
      <c r="AR41" s="71">
        <f t="shared" ref="AR41" si="24">AI38+AK38+AM38</f>
        <v>0</v>
      </c>
      <c r="AS41" s="102"/>
      <c r="AT41" s="11"/>
      <c r="AU41" s="11"/>
      <c r="AV41" s="11"/>
    </row>
    <row r="42" spans="1:48" ht="39.950000000000003" customHeight="1" thickBot="1">
      <c r="A42" s="196"/>
      <c r="B42" s="196"/>
      <c r="C42" s="196"/>
      <c r="D42" s="109"/>
      <c r="E42" s="109"/>
      <c r="F42" s="109" t="s">
        <v>101</v>
      </c>
      <c r="G42" s="109" t="s">
        <v>102</v>
      </c>
      <c r="H42" s="110" t="s">
        <v>103</v>
      </c>
      <c r="I42" s="109" t="s">
        <v>104</v>
      </c>
      <c r="J42" s="111" t="s">
        <v>69</v>
      </c>
      <c r="K42" s="107">
        <v>44713</v>
      </c>
      <c r="L42" s="107">
        <v>44915</v>
      </c>
      <c r="M42" s="110" t="s">
        <v>70</v>
      </c>
      <c r="N42" s="105">
        <v>0.1</v>
      </c>
      <c r="O42" s="105">
        <f>N42*(P42+R42+T42+V42+X42+Z42+AB42+AD42+AF42+AH42+AJ42+AL42)</f>
        <v>0.1</v>
      </c>
      <c r="P42" s="105"/>
      <c r="Q42" s="105"/>
      <c r="R42" s="105"/>
      <c r="S42" s="105"/>
      <c r="T42" s="105"/>
      <c r="U42" s="105"/>
      <c r="V42" s="105"/>
      <c r="W42" s="105"/>
      <c r="X42" s="105"/>
      <c r="Y42" s="105"/>
      <c r="Z42" s="105">
        <v>0.25</v>
      </c>
      <c r="AA42" s="105">
        <v>0.25</v>
      </c>
      <c r="AB42" s="105">
        <v>0.25</v>
      </c>
      <c r="AC42" s="113"/>
      <c r="AD42" s="105"/>
      <c r="AE42" s="105"/>
      <c r="AF42" s="105"/>
      <c r="AG42" s="105"/>
      <c r="AH42" s="105"/>
      <c r="AI42" s="105"/>
      <c r="AJ42" s="105">
        <v>0.25</v>
      </c>
      <c r="AK42" s="105"/>
      <c r="AL42" s="105">
        <v>0.25</v>
      </c>
      <c r="AM42" s="105"/>
      <c r="AN42" s="106">
        <f t="shared" ref="AN42" si="25">N42*(Q42+S42+U42+W42+Y42+AA42+AC42+AE42+AG42+AI42+AK42+AM42)</f>
        <v>2.5000000000000001E-2</v>
      </c>
      <c r="AO42" s="70" t="s">
        <v>91</v>
      </c>
      <c r="AP42" s="70" t="s">
        <v>91</v>
      </c>
      <c r="AQ42" s="70" t="s">
        <v>91</v>
      </c>
      <c r="AR42" s="71">
        <f t="shared" ref="AR42" si="26">Q42+S42+U42</f>
        <v>0</v>
      </c>
      <c r="AS42" s="102">
        <f t="shared" ref="AS42" si="27">SUM(AR42:AR45)</f>
        <v>0.25</v>
      </c>
      <c r="AT42" s="11"/>
      <c r="AU42" s="11"/>
      <c r="AV42" s="11"/>
    </row>
    <row r="43" spans="1:48" ht="183" customHeight="1" thickBot="1">
      <c r="A43" s="196"/>
      <c r="B43" s="196"/>
      <c r="C43" s="196"/>
      <c r="D43" s="109"/>
      <c r="E43" s="109"/>
      <c r="F43" s="109"/>
      <c r="G43" s="109"/>
      <c r="H43" s="110"/>
      <c r="I43" s="109"/>
      <c r="J43" s="111"/>
      <c r="K43" s="107"/>
      <c r="L43" s="107"/>
      <c r="M43" s="110"/>
      <c r="N43" s="105"/>
      <c r="O43" s="105"/>
      <c r="P43" s="105"/>
      <c r="Q43" s="105"/>
      <c r="R43" s="105"/>
      <c r="S43" s="105"/>
      <c r="T43" s="105"/>
      <c r="U43" s="105"/>
      <c r="V43" s="105"/>
      <c r="W43" s="105"/>
      <c r="X43" s="105"/>
      <c r="Y43" s="105"/>
      <c r="Z43" s="105"/>
      <c r="AA43" s="105"/>
      <c r="AB43" s="105"/>
      <c r="AC43" s="114"/>
      <c r="AD43" s="105"/>
      <c r="AE43" s="105"/>
      <c r="AF43" s="105"/>
      <c r="AG43" s="105"/>
      <c r="AH43" s="105"/>
      <c r="AI43" s="105"/>
      <c r="AJ43" s="105"/>
      <c r="AK43" s="105"/>
      <c r="AL43" s="105"/>
      <c r="AM43" s="105"/>
      <c r="AN43" s="106"/>
      <c r="AO43" s="87" t="s">
        <v>105</v>
      </c>
      <c r="AP43" s="87" t="s">
        <v>106</v>
      </c>
      <c r="AQ43" s="87" t="s">
        <v>76</v>
      </c>
      <c r="AR43" s="71">
        <f t="shared" ref="AR43" si="28">W42+Y42+AA42</f>
        <v>0.25</v>
      </c>
      <c r="AS43" s="102"/>
      <c r="AT43" s="11"/>
      <c r="AU43" s="11"/>
      <c r="AV43" s="11"/>
    </row>
    <row r="44" spans="1:48" ht="39.950000000000003" customHeight="1" thickBot="1">
      <c r="A44" s="196"/>
      <c r="B44" s="196"/>
      <c r="C44" s="196"/>
      <c r="D44" s="109"/>
      <c r="E44" s="109"/>
      <c r="F44" s="109"/>
      <c r="G44" s="109"/>
      <c r="H44" s="110"/>
      <c r="I44" s="109"/>
      <c r="J44" s="111"/>
      <c r="K44" s="107"/>
      <c r="L44" s="107"/>
      <c r="M44" s="110"/>
      <c r="N44" s="105"/>
      <c r="O44" s="105"/>
      <c r="P44" s="105"/>
      <c r="Q44" s="105"/>
      <c r="R44" s="105"/>
      <c r="S44" s="105"/>
      <c r="T44" s="105"/>
      <c r="U44" s="105"/>
      <c r="V44" s="105"/>
      <c r="W44" s="105"/>
      <c r="X44" s="105"/>
      <c r="Y44" s="105"/>
      <c r="Z44" s="105"/>
      <c r="AA44" s="105"/>
      <c r="AB44" s="105"/>
      <c r="AC44" s="114"/>
      <c r="AD44" s="105"/>
      <c r="AE44" s="105"/>
      <c r="AF44" s="105"/>
      <c r="AG44" s="105"/>
      <c r="AH44" s="105"/>
      <c r="AI44" s="105"/>
      <c r="AJ44" s="105"/>
      <c r="AK44" s="105"/>
      <c r="AL44" s="105"/>
      <c r="AM44" s="105"/>
      <c r="AN44" s="106"/>
      <c r="AO44" s="70" t="s">
        <v>77</v>
      </c>
      <c r="AP44" s="70" t="s">
        <v>77</v>
      </c>
      <c r="AQ44" s="70" t="s">
        <v>77</v>
      </c>
      <c r="AR44" s="71">
        <f t="shared" ref="AR44" si="29">AC42+AE42+AG42</f>
        <v>0</v>
      </c>
      <c r="AS44" s="102"/>
      <c r="AT44" s="11"/>
      <c r="AU44" s="11"/>
      <c r="AV44" s="11"/>
    </row>
    <row r="45" spans="1:48" ht="39.950000000000003" customHeight="1" thickBot="1">
      <c r="A45" s="196"/>
      <c r="B45" s="196"/>
      <c r="C45" s="196"/>
      <c r="D45" s="109"/>
      <c r="E45" s="109"/>
      <c r="F45" s="109"/>
      <c r="G45" s="109"/>
      <c r="H45" s="110"/>
      <c r="I45" s="109"/>
      <c r="J45" s="111"/>
      <c r="K45" s="107"/>
      <c r="L45" s="107"/>
      <c r="M45" s="110"/>
      <c r="N45" s="105"/>
      <c r="O45" s="105"/>
      <c r="P45" s="105"/>
      <c r="Q45" s="105"/>
      <c r="R45" s="105"/>
      <c r="S45" s="105"/>
      <c r="T45" s="105"/>
      <c r="U45" s="105"/>
      <c r="V45" s="105"/>
      <c r="W45" s="105"/>
      <c r="X45" s="105"/>
      <c r="Y45" s="105"/>
      <c r="Z45" s="105"/>
      <c r="AA45" s="105"/>
      <c r="AB45" s="105"/>
      <c r="AC45" s="115"/>
      <c r="AD45" s="105"/>
      <c r="AE45" s="105"/>
      <c r="AF45" s="105"/>
      <c r="AG45" s="105"/>
      <c r="AH45" s="105"/>
      <c r="AI45" s="105"/>
      <c r="AJ45" s="105"/>
      <c r="AK45" s="105"/>
      <c r="AL45" s="105"/>
      <c r="AM45" s="105"/>
      <c r="AN45" s="106"/>
      <c r="AO45" s="70" t="s">
        <v>78</v>
      </c>
      <c r="AP45" s="70" t="s">
        <v>78</v>
      </c>
      <c r="AQ45" s="70" t="s">
        <v>78</v>
      </c>
      <c r="AR45" s="71">
        <f t="shared" ref="AR45" si="30">AI42+AK42+AM42</f>
        <v>0</v>
      </c>
      <c r="AS45" s="102"/>
      <c r="AT45" s="11"/>
      <c r="AU45" s="11"/>
      <c r="AV45" s="11"/>
    </row>
    <row r="46" spans="1:48" ht="180" customHeight="1" thickBot="1">
      <c r="A46" s="196"/>
      <c r="B46" s="196"/>
      <c r="C46" s="196"/>
      <c r="D46" s="109"/>
      <c r="E46" s="109"/>
      <c r="F46" s="109" t="s">
        <v>107</v>
      </c>
      <c r="G46" s="109" t="s">
        <v>108</v>
      </c>
      <c r="H46" s="109">
        <v>1</v>
      </c>
      <c r="I46" s="109" t="s">
        <v>109</v>
      </c>
      <c r="J46" s="111" t="s">
        <v>69</v>
      </c>
      <c r="K46" s="116">
        <v>44593</v>
      </c>
      <c r="L46" s="107">
        <v>44742</v>
      </c>
      <c r="M46" s="110" t="s">
        <v>70</v>
      </c>
      <c r="N46" s="105">
        <v>0.1</v>
      </c>
      <c r="O46" s="105">
        <f>N46*(P46+R46+T46+V46+X46+Z46+AB46+AD46+AF46+AH46+AJ46+AL46)</f>
        <v>0.1</v>
      </c>
      <c r="P46" s="107"/>
      <c r="Q46" s="107"/>
      <c r="R46" s="112">
        <v>0.2</v>
      </c>
      <c r="S46" s="112">
        <v>0.2</v>
      </c>
      <c r="T46" s="112">
        <v>0.2</v>
      </c>
      <c r="U46" s="112">
        <v>0.2</v>
      </c>
      <c r="V46" s="112">
        <v>0.2</v>
      </c>
      <c r="W46" s="112">
        <v>0.2</v>
      </c>
      <c r="X46" s="112">
        <v>0.2</v>
      </c>
      <c r="Y46" s="112">
        <v>0.2</v>
      </c>
      <c r="Z46" s="112">
        <v>0.2</v>
      </c>
      <c r="AA46" s="112">
        <v>0.2</v>
      </c>
      <c r="AB46" s="107"/>
      <c r="AC46" s="107"/>
      <c r="AD46" s="107"/>
      <c r="AE46" s="107"/>
      <c r="AF46" s="107"/>
      <c r="AG46" s="107"/>
      <c r="AH46" s="107"/>
      <c r="AI46" s="107"/>
      <c r="AJ46" s="107"/>
      <c r="AK46" s="107"/>
      <c r="AL46" s="107"/>
      <c r="AM46" s="107"/>
      <c r="AN46" s="106">
        <f t="shared" ref="AN46" si="31">N46*(Q46+S46+U46+W46+Y46+AA46+AC46+AE46+AG46+AI46+AK46+AM46)</f>
        <v>0.1</v>
      </c>
      <c r="AO46" s="87" t="s">
        <v>110</v>
      </c>
      <c r="AP46" s="87" t="s">
        <v>111</v>
      </c>
      <c r="AQ46" s="88" t="s">
        <v>73</v>
      </c>
      <c r="AR46" s="71">
        <f t="shared" ref="AR46" si="32">Q46+S46+U46</f>
        <v>0.4</v>
      </c>
      <c r="AS46" s="102">
        <f t="shared" ref="AS46" si="33">SUM(AR46:AR49)</f>
        <v>1</v>
      </c>
      <c r="AT46" s="11"/>
      <c r="AU46" s="11"/>
      <c r="AV46" s="11"/>
    </row>
    <row r="47" spans="1:48" ht="240" customHeight="1" thickBot="1">
      <c r="A47" s="196"/>
      <c r="B47" s="196"/>
      <c r="C47" s="196"/>
      <c r="D47" s="109"/>
      <c r="E47" s="109"/>
      <c r="F47" s="109"/>
      <c r="G47" s="109"/>
      <c r="H47" s="109"/>
      <c r="I47" s="109"/>
      <c r="J47" s="111"/>
      <c r="K47" s="109"/>
      <c r="L47" s="107"/>
      <c r="M47" s="110"/>
      <c r="N47" s="105"/>
      <c r="O47" s="105"/>
      <c r="P47" s="107"/>
      <c r="Q47" s="107"/>
      <c r="R47" s="112"/>
      <c r="S47" s="112"/>
      <c r="T47" s="112"/>
      <c r="U47" s="112"/>
      <c r="V47" s="112"/>
      <c r="W47" s="112"/>
      <c r="X47" s="112"/>
      <c r="Y47" s="112"/>
      <c r="Z47" s="112"/>
      <c r="AA47" s="112"/>
      <c r="AB47" s="107"/>
      <c r="AC47" s="107"/>
      <c r="AD47" s="107"/>
      <c r="AE47" s="107"/>
      <c r="AF47" s="107"/>
      <c r="AG47" s="107"/>
      <c r="AH47" s="107"/>
      <c r="AI47" s="107"/>
      <c r="AJ47" s="107"/>
      <c r="AK47" s="107"/>
      <c r="AL47" s="107"/>
      <c r="AM47" s="107"/>
      <c r="AN47" s="106"/>
      <c r="AO47" s="87" t="s">
        <v>112</v>
      </c>
      <c r="AP47" s="87" t="s">
        <v>113</v>
      </c>
      <c r="AQ47" s="87" t="s">
        <v>76</v>
      </c>
      <c r="AR47" s="71">
        <f t="shared" ref="AR47" si="34">W46+Y46+AA46</f>
        <v>0.60000000000000009</v>
      </c>
      <c r="AS47" s="102"/>
      <c r="AT47" s="11"/>
      <c r="AU47" s="11"/>
      <c r="AV47" s="11"/>
    </row>
    <row r="48" spans="1:48" ht="39.950000000000003" customHeight="1" thickBot="1">
      <c r="A48" s="196"/>
      <c r="B48" s="196"/>
      <c r="C48" s="196"/>
      <c r="D48" s="109"/>
      <c r="E48" s="109"/>
      <c r="F48" s="109"/>
      <c r="G48" s="109"/>
      <c r="H48" s="109"/>
      <c r="I48" s="109"/>
      <c r="J48" s="111"/>
      <c r="K48" s="109"/>
      <c r="L48" s="107"/>
      <c r="M48" s="110"/>
      <c r="N48" s="105"/>
      <c r="O48" s="105"/>
      <c r="P48" s="107"/>
      <c r="Q48" s="107"/>
      <c r="R48" s="112"/>
      <c r="S48" s="112"/>
      <c r="T48" s="112"/>
      <c r="U48" s="112"/>
      <c r="V48" s="112"/>
      <c r="W48" s="112"/>
      <c r="X48" s="112"/>
      <c r="Y48" s="112"/>
      <c r="Z48" s="112"/>
      <c r="AA48" s="112"/>
      <c r="AB48" s="107"/>
      <c r="AC48" s="107"/>
      <c r="AD48" s="107"/>
      <c r="AE48" s="107"/>
      <c r="AF48" s="107"/>
      <c r="AG48" s="107"/>
      <c r="AH48" s="107"/>
      <c r="AI48" s="107"/>
      <c r="AJ48" s="107"/>
      <c r="AK48" s="107"/>
      <c r="AL48" s="107"/>
      <c r="AM48" s="107"/>
      <c r="AN48" s="106"/>
      <c r="AO48" s="70" t="s">
        <v>77</v>
      </c>
      <c r="AP48" s="70" t="s">
        <v>77</v>
      </c>
      <c r="AQ48" s="70" t="s">
        <v>77</v>
      </c>
      <c r="AR48" s="71">
        <f t="shared" ref="AR48" si="35">AC46+AE46+AG46</f>
        <v>0</v>
      </c>
      <c r="AS48" s="102"/>
      <c r="AT48" s="11"/>
      <c r="AU48" s="11"/>
      <c r="AV48" s="11"/>
    </row>
    <row r="49" spans="1:48" ht="39.950000000000003" customHeight="1" thickBot="1">
      <c r="A49" s="196"/>
      <c r="B49" s="196"/>
      <c r="C49" s="196"/>
      <c r="D49" s="109"/>
      <c r="E49" s="109"/>
      <c r="F49" s="109"/>
      <c r="G49" s="109"/>
      <c r="H49" s="109"/>
      <c r="I49" s="109"/>
      <c r="J49" s="111"/>
      <c r="K49" s="109"/>
      <c r="L49" s="107"/>
      <c r="M49" s="110"/>
      <c r="N49" s="105"/>
      <c r="O49" s="105"/>
      <c r="P49" s="107"/>
      <c r="Q49" s="107"/>
      <c r="R49" s="112"/>
      <c r="S49" s="112"/>
      <c r="T49" s="112"/>
      <c r="U49" s="112"/>
      <c r="V49" s="112"/>
      <c r="W49" s="112"/>
      <c r="X49" s="112"/>
      <c r="Y49" s="112"/>
      <c r="Z49" s="112"/>
      <c r="AA49" s="112"/>
      <c r="AB49" s="107"/>
      <c r="AC49" s="107"/>
      <c r="AD49" s="107"/>
      <c r="AE49" s="107"/>
      <c r="AF49" s="107"/>
      <c r="AG49" s="107"/>
      <c r="AH49" s="107"/>
      <c r="AI49" s="107"/>
      <c r="AJ49" s="107"/>
      <c r="AK49" s="107"/>
      <c r="AL49" s="107"/>
      <c r="AM49" s="107"/>
      <c r="AN49" s="106"/>
      <c r="AO49" s="70" t="s">
        <v>78</v>
      </c>
      <c r="AP49" s="70" t="s">
        <v>78</v>
      </c>
      <c r="AQ49" s="70" t="s">
        <v>78</v>
      </c>
      <c r="AR49" s="71">
        <f t="shared" ref="AR49" si="36">AI46+AK46+AM46</f>
        <v>0</v>
      </c>
      <c r="AS49" s="102"/>
      <c r="AT49" s="11"/>
      <c r="AU49" s="11"/>
      <c r="AV49" s="11"/>
    </row>
    <row r="50" spans="1:48" ht="210.75" customHeight="1" thickBot="1">
      <c r="A50" s="196"/>
      <c r="B50" s="196"/>
      <c r="C50" s="196"/>
      <c r="D50" s="109"/>
      <c r="E50" s="109"/>
      <c r="F50" s="109" t="s">
        <v>114</v>
      </c>
      <c r="G50" s="109" t="s">
        <v>115</v>
      </c>
      <c r="H50" s="109">
        <v>1</v>
      </c>
      <c r="I50" s="109" t="s">
        <v>116</v>
      </c>
      <c r="J50" s="111" t="s">
        <v>69</v>
      </c>
      <c r="K50" s="116">
        <v>44593</v>
      </c>
      <c r="L50" s="107">
        <v>44895</v>
      </c>
      <c r="M50" s="110" t="s">
        <v>70</v>
      </c>
      <c r="N50" s="105">
        <v>0.05</v>
      </c>
      <c r="O50" s="105">
        <f>N50*(P50+R50+T50+V50+X50+Z50+AB50+AD50+AF50+AH50+AJ50+AL50)</f>
        <v>4.9999999999999996E-2</v>
      </c>
      <c r="P50" s="110"/>
      <c r="Q50" s="110"/>
      <c r="R50" s="198">
        <v>0.1</v>
      </c>
      <c r="S50" s="198">
        <v>0.1</v>
      </c>
      <c r="T50" s="198">
        <v>0.1</v>
      </c>
      <c r="U50" s="198">
        <v>0.1</v>
      </c>
      <c r="V50" s="198">
        <v>0.1</v>
      </c>
      <c r="W50" s="198">
        <v>0.1</v>
      </c>
      <c r="X50" s="198">
        <v>0.1</v>
      </c>
      <c r="Y50" s="198">
        <v>0.1</v>
      </c>
      <c r="Z50" s="198">
        <v>0.1</v>
      </c>
      <c r="AA50" s="198">
        <v>0.1</v>
      </c>
      <c r="AB50" s="198">
        <v>0.1</v>
      </c>
      <c r="AC50" s="188"/>
      <c r="AD50" s="198">
        <v>0.1</v>
      </c>
      <c r="AE50" s="188"/>
      <c r="AF50" s="198">
        <v>0.1</v>
      </c>
      <c r="AG50" s="110"/>
      <c r="AH50" s="198">
        <v>0.1</v>
      </c>
      <c r="AI50" s="110"/>
      <c r="AJ50" s="198">
        <v>0.1</v>
      </c>
      <c r="AK50" s="110"/>
      <c r="AL50" s="110"/>
      <c r="AM50" s="110"/>
      <c r="AN50" s="106">
        <f>N50*(Q50+S50+U50+W50+Y50+AA50+AC50+AE50+AG50+AI50+AK50+AM50)</f>
        <v>2.5000000000000001E-2</v>
      </c>
      <c r="AO50" s="87" t="s">
        <v>117</v>
      </c>
      <c r="AP50" s="87" t="s">
        <v>118</v>
      </c>
      <c r="AQ50" s="88" t="s">
        <v>73</v>
      </c>
      <c r="AR50" s="71">
        <f>Q50+S50+U50</f>
        <v>0.2</v>
      </c>
      <c r="AS50" s="102">
        <f t="shared" ref="AS50" si="37">SUM(AR50:AR53)</f>
        <v>0.5</v>
      </c>
      <c r="AT50" s="11"/>
      <c r="AU50" s="11"/>
      <c r="AV50" s="11"/>
    </row>
    <row r="51" spans="1:48" ht="248.25" customHeight="1" thickBot="1">
      <c r="A51" s="196"/>
      <c r="B51" s="196"/>
      <c r="C51" s="196"/>
      <c r="D51" s="109"/>
      <c r="E51" s="109"/>
      <c r="F51" s="109"/>
      <c r="G51" s="109"/>
      <c r="H51" s="109"/>
      <c r="I51" s="109"/>
      <c r="J51" s="111"/>
      <c r="K51" s="109"/>
      <c r="L51" s="107"/>
      <c r="M51" s="110"/>
      <c r="N51" s="105"/>
      <c r="O51" s="105"/>
      <c r="P51" s="110"/>
      <c r="Q51" s="110"/>
      <c r="R51" s="198"/>
      <c r="S51" s="198"/>
      <c r="T51" s="198"/>
      <c r="U51" s="198"/>
      <c r="V51" s="198"/>
      <c r="W51" s="198"/>
      <c r="X51" s="198"/>
      <c r="Y51" s="198"/>
      <c r="Z51" s="198"/>
      <c r="AA51" s="198"/>
      <c r="AB51" s="198"/>
      <c r="AC51" s="188"/>
      <c r="AD51" s="198"/>
      <c r="AE51" s="188"/>
      <c r="AF51" s="198"/>
      <c r="AG51" s="110"/>
      <c r="AH51" s="198"/>
      <c r="AI51" s="110"/>
      <c r="AJ51" s="198"/>
      <c r="AK51" s="110"/>
      <c r="AL51" s="110"/>
      <c r="AM51" s="110"/>
      <c r="AN51" s="106"/>
      <c r="AO51" s="87" t="s">
        <v>119</v>
      </c>
      <c r="AP51" s="87" t="s">
        <v>113</v>
      </c>
      <c r="AQ51" s="87" t="s">
        <v>76</v>
      </c>
      <c r="AR51" s="71">
        <f>W50+Y50+AA50</f>
        <v>0.30000000000000004</v>
      </c>
      <c r="AS51" s="102"/>
      <c r="AT51" s="11"/>
      <c r="AU51" s="11"/>
      <c r="AV51" s="11"/>
    </row>
    <row r="52" spans="1:48" ht="39.950000000000003" customHeight="1" thickBot="1">
      <c r="A52" s="196"/>
      <c r="B52" s="196"/>
      <c r="C52" s="196"/>
      <c r="D52" s="109"/>
      <c r="E52" s="109"/>
      <c r="F52" s="109"/>
      <c r="G52" s="109"/>
      <c r="H52" s="109"/>
      <c r="I52" s="109"/>
      <c r="J52" s="111"/>
      <c r="K52" s="109"/>
      <c r="L52" s="107"/>
      <c r="M52" s="110"/>
      <c r="N52" s="105"/>
      <c r="O52" s="105"/>
      <c r="P52" s="110"/>
      <c r="Q52" s="110"/>
      <c r="R52" s="198"/>
      <c r="S52" s="198"/>
      <c r="T52" s="198"/>
      <c r="U52" s="198"/>
      <c r="V52" s="198"/>
      <c r="W52" s="198"/>
      <c r="X52" s="198"/>
      <c r="Y52" s="198"/>
      <c r="Z52" s="198"/>
      <c r="AA52" s="198"/>
      <c r="AB52" s="198"/>
      <c r="AC52" s="188"/>
      <c r="AD52" s="198"/>
      <c r="AE52" s="188"/>
      <c r="AF52" s="198"/>
      <c r="AG52" s="110"/>
      <c r="AH52" s="198"/>
      <c r="AI52" s="110"/>
      <c r="AJ52" s="198"/>
      <c r="AK52" s="110"/>
      <c r="AL52" s="110"/>
      <c r="AM52" s="110"/>
      <c r="AN52" s="106"/>
      <c r="AO52" s="70" t="s">
        <v>77</v>
      </c>
      <c r="AP52" s="70" t="s">
        <v>77</v>
      </c>
      <c r="AQ52" s="70" t="s">
        <v>77</v>
      </c>
      <c r="AR52" s="71">
        <f>AC50+AE50+AG50</f>
        <v>0</v>
      </c>
      <c r="AS52" s="102"/>
      <c r="AT52" s="11"/>
      <c r="AU52" s="11"/>
      <c r="AV52" s="11"/>
    </row>
    <row r="53" spans="1:48" ht="39.950000000000003" customHeight="1" thickBot="1">
      <c r="A53" s="196"/>
      <c r="B53" s="196"/>
      <c r="C53" s="196"/>
      <c r="D53" s="109"/>
      <c r="E53" s="109"/>
      <c r="F53" s="109"/>
      <c r="G53" s="109"/>
      <c r="H53" s="109"/>
      <c r="I53" s="109"/>
      <c r="J53" s="111"/>
      <c r="K53" s="109"/>
      <c r="L53" s="107"/>
      <c r="M53" s="110"/>
      <c r="N53" s="105"/>
      <c r="O53" s="105"/>
      <c r="P53" s="110"/>
      <c r="Q53" s="110"/>
      <c r="R53" s="198"/>
      <c r="S53" s="198"/>
      <c r="T53" s="198"/>
      <c r="U53" s="198"/>
      <c r="V53" s="198"/>
      <c r="W53" s="198"/>
      <c r="X53" s="198"/>
      <c r="Y53" s="198"/>
      <c r="Z53" s="198"/>
      <c r="AA53" s="198"/>
      <c r="AB53" s="198"/>
      <c r="AC53" s="188"/>
      <c r="AD53" s="198"/>
      <c r="AE53" s="188"/>
      <c r="AF53" s="198"/>
      <c r="AG53" s="110"/>
      <c r="AH53" s="198"/>
      <c r="AI53" s="110"/>
      <c r="AJ53" s="198"/>
      <c r="AK53" s="110"/>
      <c r="AL53" s="110"/>
      <c r="AM53" s="110"/>
      <c r="AN53" s="106"/>
      <c r="AO53" s="70" t="s">
        <v>78</v>
      </c>
      <c r="AP53" s="70" t="s">
        <v>78</v>
      </c>
      <c r="AQ53" s="70" t="s">
        <v>78</v>
      </c>
      <c r="AR53" s="71">
        <f>AI50+AK50+AM50</f>
        <v>0</v>
      </c>
      <c r="AS53" s="102"/>
      <c r="AT53" s="11"/>
      <c r="AU53" s="11"/>
      <c r="AV53" s="11"/>
    </row>
    <row r="54" spans="1:48" ht="39.950000000000003" customHeight="1" thickBot="1">
      <c r="A54" s="196"/>
      <c r="B54" s="196"/>
      <c r="C54" s="196"/>
      <c r="D54" s="109"/>
      <c r="E54" s="109"/>
      <c r="F54" s="109" t="s">
        <v>120</v>
      </c>
      <c r="G54" s="109" t="s">
        <v>121</v>
      </c>
      <c r="H54" s="109" t="s">
        <v>122</v>
      </c>
      <c r="I54" s="109" t="s">
        <v>123</v>
      </c>
      <c r="J54" s="111" t="s">
        <v>69</v>
      </c>
      <c r="K54" s="116">
        <v>44743</v>
      </c>
      <c r="L54" s="107">
        <v>44895</v>
      </c>
      <c r="M54" s="110" t="s">
        <v>70</v>
      </c>
      <c r="N54" s="105">
        <v>0.2</v>
      </c>
      <c r="O54" s="105">
        <f>N54*(P54+R54+T54+V54+X54+Z54+AB54+AD54+AF54+AH54+AJ54+AL54)</f>
        <v>0.2</v>
      </c>
      <c r="P54" s="109"/>
      <c r="Q54" s="109"/>
      <c r="R54" s="109"/>
      <c r="S54" s="109"/>
      <c r="T54" s="109"/>
      <c r="U54" s="109"/>
      <c r="V54" s="109"/>
      <c r="W54" s="109"/>
      <c r="X54" s="109"/>
      <c r="Y54" s="109"/>
      <c r="Z54" s="109"/>
      <c r="AA54" s="109"/>
      <c r="AB54" s="197">
        <v>0.2</v>
      </c>
      <c r="AC54" s="179"/>
      <c r="AD54" s="197">
        <v>0.2</v>
      </c>
      <c r="AE54" s="179"/>
      <c r="AF54" s="197">
        <v>0.2</v>
      </c>
      <c r="AG54" s="179"/>
      <c r="AH54" s="197">
        <v>0.2</v>
      </c>
      <c r="AI54" s="179"/>
      <c r="AJ54" s="197">
        <v>0.2</v>
      </c>
      <c r="AK54" s="109"/>
      <c r="AL54" s="109"/>
      <c r="AM54" s="109"/>
      <c r="AN54" s="106">
        <f>N54*(Q54+S54+U54+W54+Y54+AA54+AC54+AE54+AG54+AI54+AK54+AM54)</f>
        <v>0</v>
      </c>
      <c r="AO54" s="70" t="s">
        <v>91</v>
      </c>
      <c r="AP54" s="70" t="s">
        <v>91</v>
      </c>
      <c r="AQ54" s="70" t="s">
        <v>91</v>
      </c>
      <c r="AR54" s="71">
        <f>Q54+S54+U54</f>
        <v>0</v>
      </c>
      <c r="AS54" s="102">
        <f t="shared" ref="AS54" si="38">SUM(AR54:AR57)</f>
        <v>0</v>
      </c>
      <c r="AT54" s="11"/>
      <c r="AU54" s="11"/>
      <c r="AV54" s="11"/>
    </row>
    <row r="55" spans="1:48" ht="39.950000000000003" customHeight="1" thickBot="1">
      <c r="A55" s="196"/>
      <c r="B55" s="196"/>
      <c r="C55" s="196"/>
      <c r="D55" s="109"/>
      <c r="E55" s="109"/>
      <c r="F55" s="109"/>
      <c r="G55" s="109"/>
      <c r="H55" s="109"/>
      <c r="I55" s="109"/>
      <c r="J55" s="111"/>
      <c r="K55" s="109"/>
      <c r="L55" s="107"/>
      <c r="M55" s="110"/>
      <c r="N55" s="105"/>
      <c r="O55" s="105"/>
      <c r="P55" s="109"/>
      <c r="Q55" s="109"/>
      <c r="R55" s="109"/>
      <c r="S55" s="109"/>
      <c r="T55" s="109"/>
      <c r="U55" s="109"/>
      <c r="V55" s="109"/>
      <c r="W55" s="109"/>
      <c r="X55" s="109"/>
      <c r="Y55" s="109"/>
      <c r="Z55" s="109"/>
      <c r="AA55" s="109"/>
      <c r="AB55" s="197"/>
      <c r="AC55" s="179"/>
      <c r="AD55" s="197"/>
      <c r="AE55" s="179"/>
      <c r="AF55" s="197"/>
      <c r="AG55" s="179"/>
      <c r="AH55" s="197"/>
      <c r="AI55" s="179"/>
      <c r="AJ55" s="197"/>
      <c r="AK55" s="109"/>
      <c r="AL55" s="109"/>
      <c r="AM55" s="109"/>
      <c r="AN55" s="106"/>
      <c r="AO55" s="70" t="s">
        <v>92</v>
      </c>
      <c r="AP55" s="70" t="s">
        <v>92</v>
      </c>
      <c r="AQ55" s="70" t="s">
        <v>92</v>
      </c>
      <c r="AR55" s="71">
        <f>W54+Y54+AA54</f>
        <v>0</v>
      </c>
      <c r="AS55" s="102"/>
      <c r="AT55" s="11"/>
      <c r="AU55" s="11"/>
      <c r="AV55" s="11"/>
    </row>
    <row r="56" spans="1:48" ht="39.950000000000003" customHeight="1" thickBot="1">
      <c r="A56" s="196"/>
      <c r="B56" s="196"/>
      <c r="C56" s="196"/>
      <c r="D56" s="109"/>
      <c r="E56" s="109"/>
      <c r="F56" s="109"/>
      <c r="G56" s="109"/>
      <c r="H56" s="109"/>
      <c r="I56" s="109"/>
      <c r="J56" s="111"/>
      <c r="K56" s="109"/>
      <c r="L56" s="107"/>
      <c r="M56" s="110"/>
      <c r="N56" s="105"/>
      <c r="O56" s="105"/>
      <c r="P56" s="109"/>
      <c r="Q56" s="109"/>
      <c r="R56" s="109"/>
      <c r="S56" s="109"/>
      <c r="T56" s="109"/>
      <c r="U56" s="109"/>
      <c r="V56" s="109"/>
      <c r="W56" s="109"/>
      <c r="X56" s="109"/>
      <c r="Y56" s="109"/>
      <c r="Z56" s="109"/>
      <c r="AA56" s="109"/>
      <c r="AB56" s="197"/>
      <c r="AC56" s="179"/>
      <c r="AD56" s="197"/>
      <c r="AE56" s="179"/>
      <c r="AF56" s="197"/>
      <c r="AG56" s="179"/>
      <c r="AH56" s="197"/>
      <c r="AI56" s="179"/>
      <c r="AJ56" s="197"/>
      <c r="AK56" s="109"/>
      <c r="AL56" s="109"/>
      <c r="AM56" s="109"/>
      <c r="AN56" s="106"/>
      <c r="AO56" s="70" t="s">
        <v>77</v>
      </c>
      <c r="AP56" s="70" t="s">
        <v>77</v>
      </c>
      <c r="AQ56" s="70" t="s">
        <v>77</v>
      </c>
      <c r="AR56" s="71">
        <f>AC54+AE54+AG54</f>
        <v>0</v>
      </c>
      <c r="AS56" s="102"/>
      <c r="AT56" s="11"/>
      <c r="AU56" s="11"/>
      <c r="AV56" s="11"/>
    </row>
    <row r="57" spans="1:48" ht="39.950000000000003" customHeight="1" thickBot="1">
      <c r="A57" s="196"/>
      <c r="B57" s="196"/>
      <c r="C57" s="196"/>
      <c r="D57" s="109"/>
      <c r="E57" s="109"/>
      <c r="F57" s="109"/>
      <c r="G57" s="109"/>
      <c r="H57" s="109"/>
      <c r="I57" s="109"/>
      <c r="J57" s="111"/>
      <c r="K57" s="109"/>
      <c r="L57" s="107"/>
      <c r="M57" s="110"/>
      <c r="N57" s="105"/>
      <c r="O57" s="105"/>
      <c r="P57" s="109"/>
      <c r="Q57" s="109"/>
      <c r="R57" s="109"/>
      <c r="S57" s="109"/>
      <c r="T57" s="109"/>
      <c r="U57" s="109"/>
      <c r="V57" s="109"/>
      <c r="W57" s="109"/>
      <c r="X57" s="109"/>
      <c r="Y57" s="109"/>
      <c r="Z57" s="109"/>
      <c r="AA57" s="109"/>
      <c r="AB57" s="197"/>
      <c r="AC57" s="179"/>
      <c r="AD57" s="197"/>
      <c r="AE57" s="179"/>
      <c r="AF57" s="197"/>
      <c r="AG57" s="179"/>
      <c r="AH57" s="197"/>
      <c r="AI57" s="179"/>
      <c r="AJ57" s="197"/>
      <c r="AK57" s="109"/>
      <c r="AL57" s="109"/>
      <c r="AM57" s="109"/>
      <c r="AN57" s="106"/>
      <c r="AO57" s="70" t="s">
        <v>78</v>
      </c>
      <c r="AP57" s="70" t="s">
        <v>78</v>
      </c>
      <c r="AQ57" s="70" t="s">
        <v>78</v>
      </c>
      <c r="AR57" s="71">
        <f>AI54+AK54+AM54</f>
        <v>0</v>
      </c>
      <c r="AS57" s="102"/>
      <c r="AT57" s="11"/>
      <c r="AU57" s="11"/>
      <c r="AV57" s="11"/>
    </row>
    <row r="58" spans="1:48" ht="114.75" customHeight="1" thickBot="1">
      <c r="A58" s="196"/>
      <c r="B58" s="196"/>
      <c r="C58" s="196"/>
      <c r="D58" s="109"/>
      <c r="E58" s="109"/>
      <c r="F58" s="109" t="s">
        <v>124</v>
      </c>
      <c r="G58" s="109" t="s">
        <v>125</v>
      </c>
      <c r="H58" s="109">
        <v>1</v>
      </c>
      <c r="I58" s="109" t="s">
        <v>126</v>
      </c>
      <c r="J58" s="111" t="s">
        <v>69</v>
      </c>
      <c r="K58" s="116">
        <v>44593</v>
      </c>
      <c r="L58" s="107">
        <v>44895</v>
      </c>
      <c r="M58" s="110" t="s">
        <v>70</v>
      </c>
      <c r="N58" s="105">
        <v>0.05</v>
      </c>
      <c r="O58" s="105">
        <f>N58*(P58+R58+T58+V58+X58+Z58+AB58+AD58+AF58+AH58+AJ58+AL58)</f>
        <v>4.9999999999999996E-2</v>
      </c>
      <c r="P58" s="109"/>
      <c r="Q58" s="109"/>
      <c r="R58" s="197">
        <v>0.1</v>
      </c>
      <c r="S58" s="197">
        <v>0.1</v>
      </c>
      <c r="T58" s="197">
        <v>0.1</v>
      </c>
      <c r="U58" s="197">
        <v>0.1</v>
      </c>
      <c r="V58" s="197">
        <v>0.1</v>
      </c>
      <c r="W58" s="197">
        <v>0.1</v>
      </c>
      <c r="X58" s="197">
        <v>0.1</v>
      </c>
      <c r="Y58" s="197">
        <v>0.1</v>
      </c>
      <c r="Z58" s="197">
        <v>0.1</v>
      </c>
      <c r="AA58" s="197">
        <v>0.1</v>
      </c>
      <c r="AB58" s="197">
        <v>0.1</v>
      </c>
      <c r="AC58" s="179"/>
      <c r="AD58" s="197">
        <v>0.1</v>
      </c>
      <c r="AE58" s="179"/>
      <c r="AF58" s="197">
        <v>0.1</v>
      </c>
      <c r="AG58" s="179"/>
      <c r="AH58" s="197">
        <v>0.1</v>
      </c>
      <c r="AI58" s="179"/>
      <c r="AJ58" s="197">
        <v>0.1</v>
      </c>
      <c r="AK58" s="179"/>
      <c r="AL58" s="109"/>
      <c r="AM58" s="109"/>
      <c r="AN58" s="106">
        <f>N58*(Q58+S58+U58+W58+Y58+AA58+AC58+AE58+AG58+AI58+AK58+AM58)</f>
        <v>2.5000000000000001E-2</v>
      </c>
      <c r="AO58" s="87" t="s">
        <v>127</v>
      </c>
      <c r="AP58" s="87" t="s">
        <v>128</v>
      </c>
      <c r="AQ58" s="88" t="s">
        <v>73</v>
      </c>
      <c r="AR58" s="71">
        <f>Q58+S58+U58</f>
        <v>0.2</v>
      </c>
      <c r="AS58" s="102">
        <f t="shared" ref="AS58" si="39">SUM(AR58:AR61)</f>
        <v>0.5</v>
      </c>
      <c r="AT58" s="11"/>
      <c r="AU58" s="11"/>
      <c r="AV58" s="11"/>
    </row>
    <row r="59" spans="1:48" ht="127.5" customHeight="1" thickBot="1">
      <c r="A59" s="196"/>
      <c r="B59" s="196"/>
      <c r="C59" s="196"/>
      <c r="D59" s="109"/>
      <c r="E59" s="109"/>
      <c r="F59" s="109"/>
      <c r="G59" s="109"/>
      <c r="H59" s="109"/>
      <c r="I59" s="109"/>
      <c r="J59" s="111"/>
      <c r="K59" s="109"/>
      <c r="L59" s="107"/>
      <c r="M59" s="110"/>
      <c r="N59" s="105"/>
      <c r="O59" s="105"/>
      <c r="P59" s="109"/>
      <c r="Q59" s="109"/>
      <c r="R59" s="197"/>
      <c r="S59" s="197"/>
      <c r="T59" s="197"/>
      <c r="U59" s="197"/>
      <c r="V59" s="197"/>
      <c r="W59" s="197"/>
      <c r="X59" s="197"/>
      <c r="Y59" s="197"/>
      <c r="Z59" s="197"/>
      <c r="AA59" s="197"/>
      <c r="AB59" s="197"/>
      <c r="AC59" s="179"/>
      <c r="AD59" s="197"/>
      <c r="AE59" s="179"/>
      <c r="AF59" s="197"/>
      <c r="AG59" s="179"/>
      <c r="AH59" s="197"/>
      <c r="AI59" s="179"/>
      <c r="AJ59" s="197"/>
      <c r="AK59" s="179"/>
      <c r="AL59" s="109"/>
      <c r="AM59" s="109"/>
      <c r="AN59" s="106"/>
      <c r="AO59" s="87" t="s">
        <v>129</v>
      </c>
      <c r="AP59" s="87" t="s">
        <v>130</v>
      </c>
      <c r="AQ59" s="87" t="s">
        <v>76</v>
      </c>
      <c r="AR59" s="71">
        <f>W58+Y58+AA58</f>
        <v>0.30000000000000004</v>
      </c>
      <c r="AS59" s="102"/>
      <c r="AT59" s="11"/>
      <c r="AU59" s="11"/>
      <c r="AV59" s="11"/>
    </row>
    <row r="60" spans="1:48" ht="39.950000000000003" customHeight="1" thickBot="1">
      <c r="A60" s="196"/>
      <c r="B60" s="196"/>
      <c r="C60" s="196"/>
      <c r="D60" s="109"/>
      <c r="E60" s="109"/>
      <c r="F60" s="109"/>
      <c r="G60" s="109"/>
      <c r="H60" s="109"/>
      <c r="I60" s="109"/>
      <c r="J60" s="111"/>
      <c r="K60" s="109"/>
      <c r="L60" s="107"/>
      <c r="M60" s="110"/>
      <c r="N60" s="105"/>
      <c r="O60" s="105"/>
      <c r="P60" s="109"/>
      <c r="Q60" s="109"/>
      <c r="R60" s="197"/>
      <c r="S60" s="197"/>
      <c r="T60" s="197"/>
      <c r="U60" s="197"/>
      <c r="V60" s="197"/>
      <c r="W60" s="197"/>
      <c r="X60" s="197"/>
      <c r="Y60" s="197"/>
      <c r="Z60" s="197"/>
      <c r="AA60" s="197"/>
      <c r="AB60" s="197"/>
      <c r="AC60" s="179"/>
      <c r="AD60" s="197"/>
      <c r="AE60" s="179"/>
      <c r="AF60" s="197"/>
      <c r="AG60" s="179"/>
      <c r="AH60" s="197"/>
      <c r="AI60" s="179"/>
      <c r="AJ60" s="197"/>
      <c r="AK60" s="179"/>
      <c r="AL60" s="109"/>
      <c r="AM60" s="109"/>
      <c r="AN60" s="106"/>
      <c r="AO60" s="70" t="s">
        <v>77</v>
      </c>
      <c r="AP60" s="70" t="s">
        <v>77</v>
      </c>
      <c r="AQ60" s="70" t="s">
        <v>77</v>
      </c>
      <c r="AR60" s="71">
        <f>AC58+AE58+AG58</f>
        <v>0</v>
      </c>
      <c r="AS60" s="102"/>
      <c r="AT60" s="11"/>
      <c r="AU60" s="11"/>
      <c r="AV60" s="11"/>
    </row>
    <row r="61" spans="1:48" ht="39.950000000000003" customHeight="1" thickBot="1">
      <c r="A61" s="196"/>
      <c r="B61" s="196"/>
      <c r="C61" s="196"/>
      <c r="D61" s="109"/>
      <c r="E61" s="109"/>
      <c r="F61" s="109"/>
      <c r="G61" s="109"/>
      <c r="H61" s="109"/>
      <c r="I61" s="109"/>
      <c r="J61" s="111"/>
      <c r="K61" s="109"/>
      <c r="L61" s="107"/>
      <c r="M61" s="110"/>
      <c r="N61" s="105"/>
      <c r="O61" s="105"/>
      <c r="P61" s="109"/>
      <c r="Q61" s="109"/>
      <c r="R61" s="197"/>
      <c r="S61" s="197"/>
      <c r="T61" s="197"/>
      <c r="U61" s="197"/>
      <c r="V61" s="197"/>
      <c r="W61" s="197"/>
      <c r="X61" s="197"/>
      <c r="Y61" s="197"/>
      <c r="Z61" s="197"/>
      <c r="AA61" s="197"/>
      <c r="AB61" s="197"/>
      <c r="AC61" s="179"/>
      <c r="AD61" s="197"/>
      <c r="AE61" s="179"/>
      <c r="AF61" s="197"/>
      <c r="AG61" s="179"/>
      <c r="AH61" s="197"/>
      <c r="AI61" s="179"/>
      <c r="AJ61" s="197"/>
      <c r="AK61" s="179"/>
      <c r="AL61" s="109"/>
      <c r="AM61" s="109"/>
      <c r="AN61" s="106"/>
      <c r="AO61" s="70" t="s">
        <v>78</v>
      </c>
      <c r="AP61" s="70" t="s">
        <v>78</v>
      </c>
      <c r="AQ61" s="70" t="s">
        <v>78</v>
      </c>
      <c r="AR61" s="71">
        <f>AI58+AK58+AM58</f>
        <v>0</v>
      </c>
      <c r="AS61" s="102"/>
      <c r="AT61" s="11"/>
      <c r="AU61" s="11"/>
      <c r="AV61" s="11"/>
    </row>
    <row r="62" spans="1:48" ht="135" customHeight="1" thickBot="1">
      <c r="A62" s="196"/>
      <c r="B62" s="196"/>
      <c r="C62" s="196"/>
      <c r="D62" s="109"/>
      <c r="E62" s="109"/>
      <c r="F62" s="109" t="s">
        <v>131</v>
      </c>
      <c r="G62" s="109" t="s">
        <v>132</v>
      </c>
      <c r="H62" s="109" t="s">
        <v>133</v>
      </c>
      <c r="I62" s="109" t="s">
        <v>134</v>
      </c>
      <c r="J62" s="111" t="s">
        <v>69</v>
      </c>
      <c r="K62" s="116">
        <v>44593</v>
      </c>
      <c r="L62" s="107">
        <v>44895</v>
      </c>
      <c r="M62" s="110" t="s">
        <v>70</v>
      </c>
      <c r="N62" s="105">
        <v>0.05</v>
      </c>
      <c r="O62" s="105">
        <f>N62*(P62+R62+T62+V62+X62+Z62+AB62+AD62+AF62+AH62+AJ62+AL62)</f>
        <v>0.05</v>
      </c>
      <c r="P62" s="109"/>
      <c r="Q62" s="109"/>
      <c r="R62" s="197">
        <v>1</v>
      </c>
      <c r="S62" s="197">
        <v>1</v>
      </c>
      <c r="T62" s="109"/>
      <c r="U62" s="109"/>
      <c r="V62" s="109"/>
      <c r="W62" s="109"/>
      <c r="X62" s="109"/>
      <c r="Y62" s="109"/>
      <c r="Z62" s="109"/>
      <c r="AA62" s="109"/>
      <c r="AB62" s="109"/>
      <c r="AC62" s="109"/>
      <c r="AD62" s="109"/>
      <c r="AE62" s="109"/>
      <c r="AF62" s="109"/>
      <c r="AG62" s="109"/>
      <c r="AH62" s="109"/>
      <c r="AI62" s="109"/>
      <c r="AJ62" s="109"/>
      <c r="AK62" s="109"/>
      <c r="AL62" s="109"/>
      <c r="AM62" s="109"/>
      <c r="AN62" s="106">
        <f>N62*(Q62+S62+U62+W62+Y62+AA62+AC62+AE62+AG62+AI62+AK62+AM62)</f>
        <v>0.05</v>
      </c>
      <c r="AO62" s="87" t="s">
        <v>135</v>
      </c>
      <c r="AP62" s="87" t="s">
        <v>136</v>
      </c>
      <c r="AQ62" s="88" t="s">
        <v>73</v>
      </c>
      <c r="AR62" s="71">
        <f>Q62+S62+U62</f>
        <v>1</v>
      </c>
      <c r="AS62" s="102">
        <f t="shared" ref="AS62" si="40">SUM(AR62:AR65)</f>
        <v>1</v>
      </c>
      <c r="AT62" s="11"/>
      <c r="AU62" s="11"/>
      <c r="AV62" s="11"/>
    </row>
    <row r="63" spans="1:48" ht="39.950000000000003" customHeight="1" thickBot="1">
      <c r="A63" s="196"/>
      <c r="B63" s="196"/>
      <c r="C63" s="196"/>
      <c r="D63" s="109"/>
      <c r="E63" s="109"/>
      <c r="F63" s="109"/>
      <c r="G63" s="109"/>
      <c r="H63" s="109"/>
      <c r="I63" s="109"/>
      <c r="J63" s="111"/>
      <c r="K63" s="109"/>
      <c r="L63" s="107"/>
      <c r="M63" s="110"/>
      <c r="N63" s="105"/>
      <c r="O63" s="105"/>
      <c r="P63" s="109"/>
      <c r="Q63" s="109"/>
      <c r="R63" s="197"/>
      <c r="S63" s="197"/>
      <c r="T63" s="109"/>
      <c r="U63" s="109"/>
      <c r="V63" s="109"/>
      <c r="W63" s="109"/>
      <c r="X63" s="109"/>
      <c r="Y63" s="109"/>
      <c r="Z63" s="109"/>
      <c r="AA63" s="109"/>
      <c r="AB63" s="109"/>
      <c r="AC63" s="109"/>
      <c r="AD63" s="109"/>
      <c r="AE63" s="109"/>
      <c r="AF63" s="109"/>
      <c r="AG63" s="109"/>
      <c r="AH63" s="109"/>
      <c r="AI63" s="109"/>
      <c r="AJ63" s="109"/>
      <c r="AK63" s="109"/>
      <c r="AL63" s="109"/>
      <c r="AM63" s="109"/>
      <c r="AN63" s="106"/>
      <c r="AO63" s="70" t="s">
        <v>92</v>
      </c>
      <c r="AP63" s="70" t="s">
        <v>92</v>
      </c>
      <c r="AQ63" s="70" t="s">
        <v>92</v>
      </c>
      <c r="AR63" s="71">
        <f>W62+Y62+AA62</f>
        <v>0</v>
      </c>
      <c r="AS63" s="102"/>
      <c r="AT63" s="11"/>
      <c r="AU63" s="11"/>
      <c r="AV63" s="11"/>
    </row>
    <row r="64" spans="1:48" ht="39.950000000000003" customHeight="1" thickBot="1">
      <c r="A64" s="196"/>
      <c r="B64" s="196"/>
      <c r="C64" s="196"/>
      <c r="D64" s="109"/>
      <c r="E64" s="109"/>
      <c r="F64" s="109"/>
      <c r="G64" s="109"/>
      <c r="H64" s="109"/>
      <c r="I64" s="109"/>
      <c r="J64" s="111"/>
      <c r="K64" s="109"/>
      <c r="L64" s="107"/>
      <c r="M64" s="110"/>
      <c r="N64" s="105"/>
      <c r="O64" s="105"/>
      <c r="P64" s="109"/>
      <c r="Q64" s="109"/>
      <c r="R64" s="197"/>
      <c r="S64" s="197"/>
      <c r="T64" s="109"/>
      <c r="U64" s="109"/>
      <c r="V64" s="109"/>
      <c r="W64" s="109"/>
      <c r="X64" s="109"/>
      <c r="Y64" s="109"/>
      <c r="Z64" s="109"/>
      <c r="AA64" s="109"/>
      <c r="AB64" s="109"/>
      <c r="AC64" s="109"/>
      <c r="AD64" s="109"/>
      <c r="AE64" s="109"/>
      <c r="AF64" s="109"/>
      <c r="AG64" s="109"/>
      <c r="AH64" s="109"/>
      <c r="AI64" s="109"/>
      <c r="AJ64" s="109"/>
      <c r="AK64" s="109"/>
      <c r="AL64" s="109"/>
      <c r="AM64" s="109"/>
      <c r="AN64" s="106"/>
      <c r="AO64" s="70" t="s">
        <v>77</v>
      </c>
      <c r="AP64" s="70" t="s">
        <v>77</v>
      </c>
      <c r="AQ64" s="70" t="s">
        <v>77</v>
      </c>
      <c r="AR64" s="71">
        <f>AC62+AE62+AG62</f>
        <v>0</v>
      </c>
      <c r="AS64" s="102"/>
      <c r="AT64" s="11"/>
      <c r="AU64" s="11"/>
      <c r="AV64" s="11"/>
    </row>
    <row r="65" spans="1:48" ht="39.950000000000003" customHeight="1" thickBot="1">
      <c r="A65" s="196"/>
      <c r="B65" s="196"/>
      <c r="C65" s="196"/>
      <c r="D65" s="109"/>
      <c r="E65" s="109"/>
      <c r="F65" s="109"/>
      <c r="G65" s="109"/>
      <c r="H65" s="109"/>
      <c r="I65" s="109"/>
      <c r="J65" s="111"/>
      <c r="K65" s="109"/>
      <c r="L65" s="107"/>
      <c r="M65" s="110"/>
      <c r="N65" s="105"/>
      <c r="O65" s="105"/>
      <c r="P65" s="109"/>
      <c r="Q65" s="109"/>
      <c r="R65" s="197"/>
      <c r="S65" s="197"/>
      <c r="T65" s="109"/>
      <c r="U65" s="109"/>
      <c r="V65" s="109"/>
      <c r="W65" s="109"/>
      <c r="X65" s="109"/>
      <c r="Y65" s="109"/>
      <c r="Z65" s="109"/>
      <c r="AA65" s="109"/>
      <c r="AB65" s="109"/>
      <c r="AC65" s="109"/>
      <c r="AD65" s="109"/>
      <c r="AE65" s="109"/>
      <c r="AF65" s="109"/>
      <c r="AG65" s="109"/>
      <c r="AH65" s="109"/>
      <c r="AI65" s="109"/>
      <c r="AJ65" s="109"/>
      <c r="AK65" s="109"/>
      <c r="AL65" s="109"/>
      <c r="AM65" s="109"/>
      <c r="AN65" s="106"/>
      <c r="AO65" s="70" t="s">
        <v>78</v>
      </c>
      <c r="AP65" s="70" t="s">
        <v>78</v>
      </c>
      <c r="AQ65" s="70" t="s">
        <v>78</v>
      </c>
      <c r="AR65" s="71">
        <f>AI62+AK62+AM62</f>
        <v>0</v>
      </c>
      <c r="AS65" s="102"/>
      <c r="AT65" s="11"/>
      <c r="AU65" s="11"/>
      <c r="AV65" s="11"/>
    </row>
    <row r="66" spans="1:48" ht="96" customHeight="1" thickBot="1">
      <c r="A66" s="199" t="s">
        <v>60</v>
      </c>
      <c r="B66" s="199" t="s">
        <v>137</v>
      </c>
      <c r="C66" s="199" t="s">
        <v>138</v>
      </c>
      <c r="D66" s="199" t="s">
        <v>139</v>
      </c>
      <c r="E66" s="199" t="s">
        <v>140</v>
      </c>
      <c r="F66" s="109" t="s">
        <v>141</v>
      </c>
      <c r="G66" s="109" t="s">
        <v>142</v>
      </c>
      <c r="H66" s="110" t="s">
        <v>143</v>
      </c>
      <c r="I66" s="109" t="s">
        <v>144</v>
      </c>
      <c r="J66" s="111" t="s">
        <v>145</v>
      </c>
      <c r="K66" s="107">
        <v>44621</v>
      </c>
      <c r="L66" s="107">
        <v>44915</v>
      </c>
      <c r="M66" s="110" t="s">
        <v>70</v>
      </c>
      <c r="N66" s="105">
        <v>1</v>
      </c>
      <c r="O66" s="105">
        <f>N66*(P66+R66+T66+V66+X66+Z66+AB66+AD66+AF66+AH66+AJ66+AL66)</f>
        <v>1</v>
      </c>
      <c r="P66" s="105"/>
      <c r="Q66" s="105"/>
      <c r="R66" s="105"/>
      <c r="S66" s="105"/>
      <c r="T66" s="105">
        <v>0.25</v>
      </c>
      <c r="U66" s="105">
        <v>0.25</v>
      </c>
      <c r="V66" s="105"/>
      <c r="W66" s="105"/>
      <c r="X66" s="105"/>
      <c r="Y66" s="105"/>
      <c r="Z66" s="105">
        <v>0.25</v>
      </c>
      <c r="AA66" s="105">
        <v>0.25</v>
      </c>
      <c r="AB66" s="105"/>
      <c r="AC66" s="105"/>
      <c r="AD66" s="105"/>
      <c r="AE66" s="105"/>
      <c r="AF66" s="105">
        <v>0.25</v>
      </c>
      <c r="AG66" s="105"/>
      <c r="AH66" s="105"/>
      <c r="AI66" s="105"/>
      <c r="AJ66" s="105"/>
      <c r="AK66" s="105"/>
      <c r="AL66" s="105">
        <v>0.25</v>
      </c>
      <c r="AM66" s="105"/>
      <c r="AN66" s="106">
        <f>N66*(Q66+S66+U66+W66+Y66+AA66+AC66+AE66+AG66+AI66+AK66+AM66)</f>
        <v>0.5</v>
      </c>
      <c r="AO66" s="87" t="s">
        <v>146</v>
      </c>
      <c r="AP66" s="87" t="s">
        <v>147</v>
      </c>
      <c r="AQ66" s="88" t="s">
        <v>73</v>
      </c>
      <c r="AR66" s="71">
        <f>Q66+S66+U66</f>
        <v>0.25</v>
      </c>
      <c r="AS66" s="102">
        <f>SUM(AR66:AR69)</f>
        <v>0.5</v>
      </c>
      <c r="AT66" s="11"/>
      <c r="AU66" s="11"/>
      <c r="AV66" s="11"/>
    </row>
    <row r="67" spans="1:48" ht="110.25" customHeight="1" thickBot="1">
      <c r="A67" s="199"/>
      <c r="B67" s="199"/>
      <c r="C67" s="199"/>
      <c r="D67" s="199"/>
      <c r="E67" s="199"/>
      <c r="F67" s="109"/>
      <c r="G67" s="109"/>
      <c r="H67" s="110"/>
      <c r="I67" s="109"/>
      <c r="J67" s="111"/>
      <c r="K67" s="107"/>
      <c r="L67" s="107"/>
      <c r="M67" s="110"/>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6"/>
      <c r="AO67" s="87" t="s">
        <v>148</v>
      </c>
      <c r="AP67" s="87" t="s">
        <v>149</v>
      </c>
      <c r="AQ67" s="87" t="s">
        <v>76</v>
      </c>
      <c r="AR67" s="71">
        <f>W66+Y66+AA66</f>
        <v>0.25</v>
      </c>
      <c r="AS67" s="102"/>
      <c r="AT67" s="11"/>
      <c r="AU67" s="11"/>
      <c r="AV67" s="11"/>
    </row>
    <row r="68" spans="1:48" ht="50.1" customHeight="1" thickBot="1">
      <c r="A68" s="199"/>
      <c r="B68" s="199"/>
      <c r="C68" s="199"/>
      <c r="D68" s="199"/>
      <c r="E68" s="199"/>
      <c r="F68" s="109"/>
      <c r="G68" s="109"/>
      <c r="H68" s="110"/>
      <c r="I68" s="109"/>
      <c r="J68" s="111"/>
      <c r="K68" s="107"/>
      <c r="L68" s="107"/>
      <c r="M68" s="110"/>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6"/>
      <c r="AO68" s="70" t="s">
        <v>77</v>
      </c>
      <c r="AP68" s="70" t="s">
        <v>77</v>
      </c>
      <c r="AQ68" s="70" t="s">
        <v>77</v>
      </c>
      <c r="AR68" s="71">
        <f>AC66+AE66+AG66</f>
        <v>0</v>
      </c>
      <c r="AS68" s="102"/>
      <c r="AT68" s="11"/>
      <c r="AU68" s="11"/>
      <c r="AV68" s="11"/>
    </row>
    <row r="69" spans="1:48" ht="50.1" customHeight="1" thickBot="1">
      <c r="A69" s="199"/>
      <c r="B69" s="199"/>
      <c r="C69" s="199"/>
      <c r="D69" s="199"/>
      <c r="E69" s="199"/>
      <c r="F69" s="109"/>
      <c r="G69" s="109"/>
      <c r="H69" s="110"/>
      <c r="I69" s="109"/>
      <c r="J69" s="111"/>
      <c r="K69" s="107"/>
      <c r="L69" s="107"/>
      <c r="M69" s="110"/>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6"/>
      <c r="AO69" s="70" t="s">
        <v>78</v>
      </c>
      <c r="AP69" s="70" t="s">
        <v>78</v>
      </c>
      <c r="AQ69" s="70" t="s">
        <v>78</v>
      </c>
      <c r="AR69" s="71">
        <f>AI66+AK66+AM66</f>
        <v>0</v>
      </c>
      <c r="AS69" s="102"/>
      <c r="AT69" s="11"/>
      <c r="AU69" s="11"/>
      <c r="AV69" s="11"/>
    </row>
    <row r="70" spans="1:48" ht="39.950000000000003" customHeight="1" thickBot="1">
      <c r="A70" s="196" t="s">
        <v>150</v>
      </c>
      <c r="B70" s="196" t="s">
        <v>151</v>
      </c>
      <c r="C70" s="196" t="s">
        <v>152</v>
      </c>
      <c r="D70" s="196" t="s">
        <v>153</v>
      </c>
      <c r="E70" s="196" t="s">
        <v>154</v>
      </c>
      <c r="F70" s="109" t="s">
        <v>155</v>
      </c>
      <c r="G70" s="109" t="s">
        <v>156</v>
      </c>
      <c r="H70" s="109" t="s">
        <v>157</v>
      </c>
      <c r="I70" s="109" t="s">
        <v>158</v>
      </c>
      <c r="J70" s="111" t="s">
        <v>69</v>
      </c>
      <c r="K70" s="107">
        <v>44682</v>
      </c>
      <c r="L70" s="107">
        <v>44926</v>
      </c>
      <c r="M70" s="110" t="s">
        <v>70</v>
      </c>
      <c r="N70" s="105">
        <v>1</v>
      </c>
      <c r="O70" s="105">
        <f>N70*(P70+R70+T70+V70+X70+Z70+AB70+AD70+AF70+AH70+AJ70+AL70)</f>
        <v>0.99990000000000001</v>
      </c>
      <c r="P70" s="105"/>
      <c r="Q70" s="105"/>
      <c r="R70" s="105"/>
      <c r="S70" s="105"/>
      <c r="T70" s="105"/>
      <c r="U70" s="105"/>
      <c r="V70" s="105"/>
      <c r="W70" s="105"/>
      <c r="X70" s="105">
        <v>0.33329999999999999</v>
      </c>
      <c r="Y70" s="105">
        <v>0.33329999999999999</v>
      </c>
      <c r="Z70" s="105"/>
      <c r="AA70" s="105"/>
      <c r="AB70" s="105"/>
      <c r="AC70" s="105"/>
      <c r="AD70" s="105">
        <v>0.33329999999999999</v>
      </c>
      <c r="AE70" s="105"/>
      <c r="AF70" s="105"/>
      <c r="AG70" s="105"/>
      <c r="AH70" s="105"/>
      <c r="AI70" s="105"/>
      <c r="AJ70" s="105"/>
      <c r="AK70" s="105"/>
      <c r="AL70" s="105">
        <v>0.33329999999999999</v>
      </c>
      <c r="AM70" s="105"/>
      <c r="AN70" s="106">
        <f>N70*(Q70+S70+U70+W70+Y70+AA70+AC70+AE70+AG70+AI70+AK70+AM70)</f>
        <v>0.33329999999999999</v>
      </c>
      <c r="AO70" s="70" t="s">
        <v>91</v>
      </c>
      <c r="AP70" s="70" t="s">
        <v>91</v>
      </c>
      <c r="AQ70" s="70" t="s">
        <v>91</v>
      </c>
      <c r="AR70" s="71">
        <f>Q70+S70+U70</f>
        <v>0</v>
      </c>
      <c r="AS70" s="102">
        <f>SUM(AR70:AR73)</f>
        <v>0.33329999999999999</v>
      </c>
      <c r="AT70" s="11"/>
      <c r="AU70" s="11"/>
      <c r="AV70" s="11"/>
    </row>
    <row r="71" spans="1:48" ht="93" customHeight="1" thickBot="1">
      <c r="A71" s="196"/>
      <c r="B71" s="196"/>
      <c r="C71" s="196"/>
      <c r="D71" s="196"/>
      <c r="E71" s="196"/>
      <c r="F71" s="109"/>
      <c r="G71" s="109"/>
      <c r="H71" s="109"/>
      <c r="I71" s="109"/>
      <c r="J71" s="111"/>
      <c r="K71" s="107"/>
      <c r="L71" s="107"/>
      <c r="M71" s="110"/>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6"/>
      <c r="AO71" s="87" t="s">
        <v>159</v>
      </c>
      <c r="AP71" s="87" t="s">
        <v>160</v>
      </c>
      <c r="AQ71" s="87" t="s">
        <v>76</v>
      </c>
      <c r="AR71" s="71">
        <f>W70+Y70+AA70</f>
        <v>0.33329999999999999</v>
      </c>
      <c r="AS71" s="102"/>
      <c r="AT71" s="11"/>
      <c r="AU71" s="11"/>
      <c r="AV71" s="11"/>
    </row>
    <row r="72" spans="1:48" ht="39.950000000000003" customHeight="1" thickBot="1">
      <c r="A72" s="196"/>
      <c r="B72" s="196"/>
      <c r="C72" s="196"/>
      <c r="D72" s="196"/>
      <c r="E72" s="196"/>
      <c r="F72" s="109"/>
      <c r="G72" s="109"/>
      <c r="H72" s="109"/>
      <c r="I72" s="109"/>
      <c r="J72" s="111"/>
      <c r="K72" s="107"/>
      <c r="L72" s="107"/>
      <c r="M72" s="110"/>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6"/>
      <c r="AO72" s="70" t="s">
        <v>77</v>
      </c>
      <c r="AP72" s="70" t="s">
        <v>77</v>
      </c>
      <c r="AQ72" s="70" t="s">
        <v>77</v>
      </c>
      <c r="AR72" s="71">
        <f>AC70+AE70+AG70</f>
        <v>0</v>
      </c>
      <c r="AS72" s="102"/>
      <c r="AT72" s="11"/>
      <c r="AU72" s="11"/>
      <c r="AV72" s="11"/>
    </row>
    <row r="73" spans="1:48" ht="39.950000000000003" customHeight="1" thickBot="1">
      <c r="A73" s="196"/>
      <c r="B73" s="196"/>
      <c r="C73" s="196"/>
      <c r="D73" s="196"/>
      <c r="E73" s="196"/>
      <c r="F73" s="109"/>
      <c r="G73" s="109"/>
      <c r="H73" s="109"/>
      <c r="I73" s="109"/>
      <c r="J73" s="111"/>
      <c r="K73" s="107"/>
      <c r="L73" s="107"/>
      <c r="M73" s="110"/>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6"/>
      <c r="AO73" s="70" t="s">
        <v>78</v>
      </c>
      <c r="AP73" s="70" t="s">
        <v>78</v>
      </c>
      <c r="AQ73" s="70" t="s">
        <v>78</v>
      </c>
      <c r="AR73" s="71">
        <f>AI70+AK70+AM70</f>
        <v>0</v>
      </c>
      <c r="AS73" s="102"/>
      <c r="AT73" s="11"/>
      <c r="AU73" s="11"/>
      <c r="AV73" s="11"/>
    </row>
    <row r="74" spans="1:48" ht="15.75" customHeight="1" thickBo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91" t="s">
        <v>161</v>
      </c>
      <c r="AQ74" s="192"/>
      <c r="AR74" s="193"/>
      <c r="AS74" s="69">
        <f>AVERAGE(AS26:AS73)</f>
        <v>0.49610833333333337</v>
      </c>
      <c r="AT74" s="11"/>
      <c r="AU74" s="11"/>
      <c r="AV74" s="11"/>
    </row>
    <row r="75" spans="1:48">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row>
    <row r="76" spans="1:48">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row>
    <row r="77" spans="1:48" s="2" customFormat="1" ht="43.5" customHeight="1">
      <c r="A77" s="122" t="s">
        <v>162</v>
      </c>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21"/>
      <c r="AU77" s="21"/>
      <c r="AV77" s="21"/>
    </row>
    <row r="78" spans="1:4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row>
    <row r="79" spans="1:48">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row>
    <row r="80" spans="1:48" ht="15.75" thickBo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row>
    <row r="81" spans="1:48" ht="18.75" customHeight="1">
      <c r="A81" s="119" t="s">
        <v>163</v>
      </c>
      <c r="B81" s="119" t="s">
        <v>164</v>
      </c>
      <c r="C81" s="170" t="s">
        <v>165</v>
      </c>
      <c r="D81" s="223"/>
      <c r="E81" s="119" t="s">
        <v>45</v>
      </c>
      <c r="F81" s="119" t="s">
        <v>46</v>
      </c>
      <c r="G81" s="119" t="s">
        <v>48</v>
      </c>
      <c r="H81" s="119" t="s">
        <v>49</v>
      </c>
      <c r="I81" s="170" t="s">
        <v>50</v>
      </c>
      <c r="J81" s="123" t="s">
        <v>20</v>
      </c>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230" t="s">
        <v>166</v>
      </c>
      <c r="AL81" s="231"/>
      <c r="AM81" s="231"/>
      <c r="AN81" s="231"/>
      <c r="AO81" s="231"/>
      <c r="AP81" s="231"/>
      <c r="AQ81" s="232"/>
      <c r="AT81" s="11"/>
      <c r="AU81" s="11"/>
      <c r="AV81" s="11"/>
    </row>
    <row r="82" spans="1:48" ht="48" customHeight="1" thickBot="1">
      <c r="A82" s="120"/>
      <c r="B82" s="120"/>
      <c r="C82" s="124"/>
      <c r="D82" s="224"/>
      <c r="E82" s="120"/>
      <c r="F82" s="120"/>
      <c r="G82" s="120"/>
      <c r="H82" s="120"/>
      <c r="I82" s="120"/>
      <c r="J82" s="124" t="s">
        <v>24</v>
      </c>
      <c r="K82" s="125"/>
      <c r="L82" s="118" t="s">
        <v>25</v>
      </c>
      <c r="M82" s="125"/>
      <c r="N82" s="118" t="s">
        <v>26</v>
      </c>
      <c r="O82" s="125"/>
      <c r="P82" s="118" t="s">
        <v>27</v>
      </c>
      <c r="Q82" s="125"/>
      <c r="R82" s="118" t="s">
        <v>28</v>
      </c>
      <c r="S82" s="125"/>
      <c r="T82" s="118" t="s">
        <v>29</v>
      </c>
      <c r="U82" s="125"/>
      <c r="V82" s="118" t="s">
        <v>30</v>
      </c>
      <c r="W82" s="125"/>
      <c r="X82" s="118" t="s">
        <v>31</v>
      </c>
      <c r="Y82" s="125"/>
      <c r="Z82" s="118" t="s">
        <v>32</v>
      </c>
      <c r="AA82" s="125"/>
      <c r="AB82" s="118" t="s">
        <v>33</v>
      </c>
      <c r="AC82" s="125"/>
      <c r="AD82" s="118" t="s">
        <v>34</v>
      </c>
      <c r="AE82" s="125"/>
      <c r="AF82" s="118" t="s">
        <v>35</v>
      </c>
      <c r="AG82" s="125"/>
      <c r="AH82" s="118" t="s">
        <v>36</v>
      </c>
      <c r="AI82" s="125"/>
      <c r="AJ82" s="227" t="s">
        <v>37</v>
      </c>
      <c r="AK82" s="233"/>
      <c r="AL82" s="234"/>
      <c r="AM82" s="234"/>
      <c r="AN82" s="234"/>
      <c r="AO82" s="234"/>
      <c r="AP82" s="234"/>
      <c r="AQ82" s="235"/>
      <c r="AT82" s="11"/>
      <c r="AU82" s="11"/>
      <c r="AV82" s="11"/>
    </row>
    <row r="83" spans="1:48" ht="44.25" customHeight="1" thickBot="1">
      <c r="A83" s="120"/>
      <c r="B83" s="120"/>
      <c r="C83" s="124"/>
      <c r="D83" s="224"/>
      <c r="E83" s="120"/>
      <c r="F83" s="120"/>
      <c r="G83" s="120"/>
      <c r="H83" s="120"/>
      <c r="I83" s="120"/>
      <c r="J83" s="126"/>
      <c r="K83" s="127"/>
      <c r="L83" s="128"/>
      <c r="M83" s="127"/>
      <c r="N83" s="128"/>
      <c r="O83" s="127"/>
      <c r="P83" s="128"/>
      <c r="Q83" s="127"/>
      <c r="R83" s="128"/>
      <c r="S83" s="127"/>
      <c r="T83" s="128"/>
      <c r="U83" s="127"/>
      <c r="V83" s="128"/>
      <c r="W83" s="127"/>
      <c r="X83" s="128"/>
      <c r="Y83" s="127"/>
      <c r="Z83" s="128"/>
      <c r="AA83" s="127"/>
      <c r="AB83" s="128"/>
      <c r="AC83" s="127"/>
      <c r="AD83" s="128"/>
      <c r="AE83" s="127"/>
      <c r="AF83" s="128"/>
      <c r="AG83" s="127"/>
      <c r="AH83" s="128"/>
      <c r="AI83" s="127"/>
      <c r="AJ83" s="228"/>
      <c r="AK83" s="236" t="s">
        <v>51</v>
      </c>
      <c r="AL83" s="237"/>
      <c r="AM83" s="238"/>
      <c r="AN83" s="164" t="s">
        <v>167</v>
      </c>
      <c r="AO83" s="194" t="s">
        <v>53</v>
      </c>
      <c r="AP83" s="168" t="s">
        <v>54</v>
      </c>
      <c r="AQ83" s="164" t="s">
        <v>55</v>
      </c>
      <c r="AT83" s="11"/>
      <c r="AU83" s="11"/>
      <c r="AV83" s="11"/>
    </row>
    <row r="84" spans="1:48" ht="48" customHeight="1" thickBot="1">
      <c r="A84" s="121"/>
      <c r="B84" s="121"/>
      <c r="C84" s="225"/>
      <c r="D84" s="226"/>
      <c r="E84" s="121"/>
      <c r="F84" s="121"/>
      <c r="G84" s="121"/>
      <c r="H84" s="121"/>
      <c r="I84" s="121"/>
      <c r="J84" s="28" t="s">
        <v>56</v>
      </c>
      <c r="K84" s="27" t="s">
        <v>57</v>
      </c>
      <c r="L84" s="27" t="s">
        <v>58</v>
      </c>
      <c r="M84" s="27" t="s">
        <v>59</v>
      </c>
      <c r="N84" s="27" t="s">
        <v>58</v>
      </c>
      <c r="O84" s="27" t="s">
        <v>59</v>
      </c>
      <c r="P84" s="27" t="s">
        <v>58</v>
      </c>
      <c r="Q84" s="27" t="s">
        <v>59</v>
      </c>
      <c r="R84" s="27" t="s">
        <v>58</v>
      </c>
      <c r="S84" s="27" t="s">
        <v>59</v>
      </c>
      <c r="T84" s="27" t="s">
        <v>58</v>
      </c>
      <c r="U84" s="27" t="s">
        <v>59</v>
      </c>
      <c r="V84" s="27" t="s">
        <v>58</v>
      </c>
      <c r="W84" s="27" t="s">
        <v>59</v>
      </c>
      <c r="X84" s="27" t="s">
        <v>58</v>
      </c>
      <c r="Y84" s="27" t="s">
        <v>59</v>
      </c>
      <c r="Z84" s="27" t="s">
        <v>58</v>
      </c>
      <c r="AA84" s="27" t="s">
        <v>59</v>
      </c>
      <c r="AB84" s="27" t="s">
        <v>58</v>
      </c>
      <c r="AC84" s="27" t="s">
        <v>59</v>
      </c>
      <c r="AD84" s="27" t="s">
        <v>58</v>
      </c>
      <c r="AE84" s="27" t="s">
        <v>59</v>
      </c>
      <c r="AF84" s="27" t="s">
        <v>58</v>
      </c>
      <c r="AG84" s="27" t="s">
        <v>59</v>
      </c>
      <c r="AH84" s="27" t="s">
        <v>58</v>
      </c>
      <c r="AI84" s="27" t="s">
        <v>59</v>
      </c>
      <c r="AJ84" s="229"/>
      <c r="AK84" s="239"/>
      <c r="AL84" s="240"/>
      <c r="AM84" s="219"/>
      <c r="AN84" s="165"/>
      <c r="AO84" s="195"/>
      <c r="AP84" s="169"/>
      <c r="AQ84" s="165"/>
      <c r="AT84" s="11"/>
      <c r="AU84" s="11"/>
      <c r="AV84" s="11"/>
    </row>
    <row r="85" spans="1:48" ht="117" customHeight="1" thickBot="1">
      <c r="A85" s="103" t="s">
        <v>168</v>
      </c>
      <c r="B85" s="109" t="s">
        <v>169</v>
      </c>
      <c r="C85" s="109" t="s">
        <v>170</v>
      </c>
      <c r="D85" s="109"/>
      <c r="E85" s="188" t="s">
        <v>171</v>
      </c>
      <c r="F85" s="109" t="s">
        <v>158</v>
      </c>
      <c r="G85" s="116">
        <v>44621</v>
      </c>
      <c r="H85" s="116">
        <v>44915</v>
      </c>
      <c r="I85" s="110" t="s">
        <v>70</v>
      </c>
      <c r="J85" s="105">
        <v>0.2</v>
      </c>
      <c r="K85" s="105">
        <f>J85*(L85+N85+P85+R85+T85+V85+X85+Z85+AB85+AD85+AF85+AH85)</f>
        <v>0.2</v>
      </c>
      <c r="L85" s="105"/>
      <c r="M85" s="105"/>
      <c r="N85" s="105"/>
      <c r="O85" s="105"/>
      <c r="P85" s="105">
        <v>0.25</v>
      </c>
      <c r="Q85" s="105">
        <v>0.25</v>
      </c>
      <c r="R85" s="105"/>
      <c r="S85" s="105"/>
      <c r="T85" s="105"/>
      <c r="U85" s="105"/>
      <c r="V85" s="105">
        <v>0.25</v>
      </c>
      <c r="W85" s="105">
        <v>0.25</v>
      </c>
      <c r="X85" s="105"/>
      <c r="Y85" s="105"/>
      <c r="Z85" s="105"/>
      <c r="AA85" s="105"/>
      <c r="AB85" s="105">
        <v>0.25</v>
      </c>
      <c r="AC85" s="105"/>
      <c r="AD85" s="105"/>
      <c r="AE85" s="105"/>
      <c r="AF85" s="105"/>
      <c r="AG85" s="105"/>
      <c r="AH85" s="105">
        <v>0.25</v>
      </c>
      <c r="AI85" s="105"/>
      <c r="AJ85" s="106">
        <f>J85*(M85+O85+Q85+S85+U85+W85+Y85+AA85+AC85+AE85+AG85+AI85)</f>
        <v>0.1</v>
      </c>
      <c r="AK85" s="241" t="s">
        <v>172</v>
      </c>
      <c r="AL85" s="242"/>
      <c r="AM85" s="243"/>
      <c r="AN85" s="89" t="s">
        <v>173</v>
      </c>
      <c r="AO85" s="87" t="s">
        <v>174</v>
      </c>
      <c r="AP85" s="71">
        <f>M85+O85+Q85</f>
        <v>0.25</v>
      </c>
      <c r="AQ85" s="102">
        <f>SUM(AP85:AP88)</f>
        <v>0.5</v>
      </c>
      <c r="AT85" s="11"/>
      <c r="AU85" s="11"/>
      <c r="AV85" s="11"/>
    </row>
    <row r="86" spans="1:48" ht="78" customHeight="1" thickBot="1">
      <c r="A86" s="103"/>
      <c r="B86" s="109"/>
      <c r="C86" s="109"/>
      <c r="D86" s="109"/>
      <c r="E86" s="110"/>
      <c r="F86" s="109"/>
      <c r="G86" s="109"/>
      <c r="H86" s="109"/>
      <c r="I86" s="110"/>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6"/>
      <c r="AK86" s="241" t="s">
        <v>175</v>
      </c>
      <c r="AL86" s="242"/>
      <c r="AM86" s="243"/>
      <c r="AN86" s="89" t="s">
        <v>176</v>
      </c>
      <c r="AO86" s="87" t="s">
        <v>177</v>
      </c>
      <c r="AP86" s="71">
        <f>S85+U85+W85</f>
        <v>0.25</v>
      </c>
      <c r="AQ86" s="102"/>
      <c r="AT86" s="11"/>
      <c r="AU86" s="11"/>
      <c r="AV86" s="11"/>
    </row>
    <row r="87" spans="1:48" ht="15.6" customHeight="1" thickBot="1">
      <c r="A87" s="103"/>
      <c r="B87" s="109"/>
      <c r="C87" s="109"/>
      <c r="D87" s="109"/>
      <c r="E87" s="110"/>
      <c r="F87" s="109"/>
      <c r="G87" s="109"/>
      <c r="H87" s="109"/>
      <c r="I87" s="110"/>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6"/>
      <c r="AK87" s="189" t="s">
        <v>77</v>
      </c>
      <c r="AL87" s="189"/>
      <c r="AM87" s="189"/>
      <c r="AN87" s="70" t="s">
        <v>77</v>
      </c>
      <c r="AO87" s="70" t="s">
        <v>77</v>
      </c>
      <c r="AP87" s="71">
        <f>Y85+AA85+AC85</f>
        <v>0</v>
      </c>
      <c r="AQ87" s="102"/>
      <c r="AT87" s="11"/>
      <c r="AU87" s="11"/>
      <c r="AV87" s="11"/>
    </row>
    <row r="88" spans="1:48" ht="40.5" customHeight="1" thickBot="1">
      <c r="A88" s="103"/>
      <c r="B88" s="109"/>
      <c r="C88" s="109"/>
      <c r="D88" s="109"/>
      <c r="E88" s="110"/>
      <c r="F88" s="109"/>
      <c r="G88" s="109"/>
      <c r="H88" s="109"/>
      <c r="I88" s="110"/>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6"/>
      <c r="AK88" s="189" t="s">
        <v>78</v>
      </c>
      <c r="AL88" s="189"/>
      <c r="AM88" s="189"/>
      <c r="AN88" s="70" t="s">
        <v>78</v>
      </c>
      <c r="AO88" s="70" t="s">
        <v>78</v>
      </c>
      <c r="AP88" s="71">
        <f>AE85+AG85+AI85</f>
        <v>0</v>
      </c>
      <c r="AQ88" s="102"/>
      <c r="AT88" s="11"/>
      <c r="AU88" s="11"/>
      <c r="AV88" s="11"/>
    </row>
    <row r="89" spans="1:48" ht="15.6" customHeight="1" thickBot="1">
      <c r="A89" s="103"/>
      <c r="B89" s="109" t="s">
        <v>178</v>
      </c>
      <c r="C89" s="109" t="s">
        <v>179</v>
      </c>
      <c r="D89" s="109"/>
      <c r="E89" s="109" t="s">
        <v>157</v>
      </c>
      <c r="F89" s="109" t="s">
        <v>158</v>
      </c>
      <c r="G89" s="129">
        <v>44713</v>
      </c>
      <c r="H89" s="116">
        <v>44915</v>
      </c>
      <c r="I89" s="110" t="s">
        <v>70</v>
      </c>
      <c r="J89" s="105">
        <v>0.4</v>
      </c>
      <c r="K89" s="105">
        <f t="shared" ref="K89" si="41">J89*(L89+N89+P89+R89+T89+V89+X89+Z89+AB89+AD89+AF89+AH89)</f>
        <v>0.39996000000000004</v>
      </c>
      <c r="L89" s="105"/>
      <c r="M89" s="105"/>
      <c r="N89" s="105"/>
      <c r="O89" s="105"/>
      <c r="P89" s="105"/>
      <c r="Q89" s="105"/>
      <c r="R89" s="105"/>
      <c r="S89" s="105"/>
      <c r="T89" s="105"/>
      <c r="U89" s="105"/>
      <c r="V89" s="105">
        <v>0.33329999999999999</v>
      </c>
      <c r="W89" s="105">
        <v>0.33329999999999999</v>
      </c>
      <c r="X89" s="105"/>
      <c r="Y89" s="105"/>
      <c r="Z89" s="105"/>
      <c r="AA89" s="105"/>
      <c r="AB89" s="105">
        <v>0.33329999999999999</v>
      </c>
      <c r="AC89" s="105"/>
      <c r="AD89" s="105"/>
      <c r="AE89" s="105"/>
      <c r="AF89" s="105"/>
      <c r="AG89" s="105"/>
      <c r="AH89" s="105">
        <v>0.33329999999999999</v>
      </c>
      <c r="AI89" s="105"/>
      <c r="AJ89" s="106">
        <f>J89*(M89+O89+Q89+S89+U89+W89+Y89+AA89+AC89+AE89+AG89+AI89)</f>
        <v>0.13331999999999999</v>
      </c>
      <c r="AK89" s="189" t="s">
        <v>91</v>
      </c>
      <c r="AL89" s="189"/>
      <c r="AM89" s="189"/>
      <c r="AN89" s="70" t="s">
        <v>91</v>
      </c>
      <c r="AO89" s="70" t="s">
        <v>91</v>
      </c>
      <c r="AP89" s="71">
        <f>M89+O89+Q89</f>
        <v>0</v>
      </c>
      <c r="AQ89" s="102">
        <f t="shared" ref="AQ89" si="42">SUM(AP89:AP92)</f>
        <v>0.33329999999999999</v>
      </c>
      <c r="AT89" s="11"/>
      <c r="AU89" s="11"/>
      <c r="AV89" s="11"/>
    </row>
    <row r="90" spans="1:48" ht="89.25" customHeight="1" thickBot="1">
      <c r="A90" s="103"/>
      <c r="B90" s="109"/>
      <c r="C90" s="109"/>
      <c r="D90" s="109"/>
      <c r="E90" s="109"/>
      <c r="F90" s="109"/>
      <c r="G90" s="130"/>
      <c r="H90" s="109"/>
      <c r="I90" s="110"/>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6"/>
      <c r="AK90" s="244" t="s">
        <v>180</v>
      </c>
      <c r="AL90" s="244"/>
      <c r="AM90" s="244"/>
      <c r="AN90" s="89" t="s">
        <v>181</v>
      </c>
      <c r="AO90" s="87" t="s">
        <v>177</v>
      </c>
      <c r="AP90" s="71">
        <f>S89+U89+W89</f>
        <v>0.33329999999999999</v>
      </c>
      <c r="AQ90" s="102"/>
      <c r="AT90" s="11"/>
      <c r="AU90" s="11"/>
      <c r="AV90" s="11"/>
    </row>
    <row r="91" spans="1:48" ht="15.6" customHeight="1" thickBot="1">
      <c r="A91" s="103"/>
      <c r="B91" s="109"/>
      <c r="C91" s="109"/>
      <c r="D91" s="109"/>
      <c r="E91" s="109"/>
      <c r="F91" s="109"/>
      <c r="G91" s="130"/>
      <c r="H91" s="109"/>
      <c r="I91" s="110"/>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6"/>
      <c r="AK91" s="189" t="s">
        <v>77</v>
      </c>
      <c r="AL91" s="189"/>
      <c r="AM91" s="189"/>
      <c r="AN91" s="70" t="s">
        <v>77</v>
      </c>
      <c r="AO91" s="70" t="s">
        <v>77</v>
      </c>
      <c r="AP91" s="71">
        <f>Y89+AA89+AC89</f>
        <v>0</v>
      </c>
      <c r="AQ91" s="102"/>
      <c r="AT91" s="11"/>
      <c r="AU91" s="11"/>
      <c r="AV91" s="11"/>
    </row>
    <row r="92" spans="1:48" ht="16.149999999999999" customHeight="1" thickBot="1">
      <c r="A92" s="103"/>
      <c r="B92" s="109"/>
      <c r="C92" s="109"/>
      <c r="D92" s="109"/>
      <c r="E92" s="109"/>
      <c r="F92" s="109"/>
      <c r="G92" s="131"/>
      <c r="H92" s="109"/>
      <c r="I92" s="110"/>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6"/>
      <c r="AK92" s="189" t="s">
        <v>78</v>
      </c>
      <c r="AL92" s="189"/>
      <c r="AM92" s="189"/>
      <c r="AN92" s="70" t="s">
        <v>78</v>
      </c>
      <c r="AO92" s="70" t="s">
        <v>78</v>
      </c>
      <c r="AP92" s="71">
        <f>AE89+AG89+AI89</f>
        <v>0</v>
      </c>
      <c r="AQ92" s="102"/>
      <c r="AT92" s="11"/>
      <c r="AU92" s="11"/>
      <c r="AV92" s="11"/>
    </row>
    <row r="93" spans="1:48" ht="15.6" customHeight="1" thickBot="1">
      <c r="A93" s="103"/>
      <c r="B93" s="109" t="s">
        <v>182</v>
      </c>
      <c r="C93" s="109" t="s">
        <v>183</v>
      </c>
      <c r="D93" s="109"/>
      <c r="E93" s="109" t="s">
        <v>157</v>
      </c>
      <c r="F93" s="109" t="s">
        <v>158</v>
      </c>
      <c r="G93" s="116">
        <v>44682</v>
      </c>
      <c r="H93" s="116">
        <v>44915</v>
      </c>
      <c r="I93" s="110" t="s">
        <v>70</v>
      </c>
      <c r="J93" s="105">
        <v>0.2</v>
      </c>
      <c r="K93" s="105">
        <f t="shared" ref="K93" si="43">J93*(L93+N93+P93+R93+T93+V93+X93+Z93+AB93+AD93+AF93+AH93)</f>
        <v>0.2</v>
      </c>
      <c r="L93" s="105"/>
      <c r="M93" s="105"/>
      <c r="N93" s="105"/>
      <c r="O93" s="105"/>
      <c r="P93" s="105"/>
      <c r="Q93" s="105"/>
      <c r="R93" s="105"/>
      <c r="S93" s="105"/>
      <c r="T93" s="105">
        <v>0.33</v>
      </c>
      <c r="U93" s="105">
        <v>0.33</v>
      </c>
      <c r="V93" s="105"/>
      <c r="W93" s="105"/>
      <c r="X93" s="105"/>
      <c r="Y93" s="105"/>
      <c r="Z93" s="105"/>
      <c r="AA93" s="105"/>
      <c r="AB93" s="105">
        <v>0.33</v>
      </c>
      <c r="AC93" s="105"/>
      <c r="AD93" s="105"/>
      <c r="AE93" s="105"/>
      <c r="AF93" s="105"/>
      <c r="AG93" s="105"/>
      <c r="AH93" s="105">
        <v>0.34</v>
      </c>
      <c r="AI93" s="105"/>
      <c r="AJ93" s="106">
        <f>J93*(M93+O93+Q93+S93+U93+W93+Y93+AA93+AC93+AE93+AG93+AI93)</f>
        <v>6.6000000000000003E-2</v>
      </c>
      <c r="AK93" s="189" t="s">
        <v>91</v>
      </c>
      <c r="AL93" s="189"/>
      <c r="AM93" s="189"/>
      <c r="AN93" s="70" t="s">
        <v>91</v>
      </c>
      <c r="AO93" s="70" t="s">
        <v>91</v>
      </c>
      <c r="AP93" s="71">
        <f>M93+O93+Q93</f>
        <v>0</v>
      </c>
      <c r="AQ93" s="102">
        <f t="shared" ref="AQ93" si="44">SUM(AP93:AP96)</f>
        <v>0.33</v>
      </c>
      <c r="AT93" s="11"/>
      <c r="AU93" s="11"/>
      <c r="AV93" s="11"/>
    </row>
    <row r="94" spans="1:48" ht="108" customHeight="1" thickBot="1">
      <c r="A94" s="103"/>
      <c r="B94" s="109"/>
      <c r="C94" s="109"/>
      <c r="D94" s="109"/>
      <c r="E94" s="109"/>
      <c r="F94" s="109"/>
      <c r="G94" s="109"/>
      <c r="H94" s="109"/>
      <c r="I94" s="110"/>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6"/>
      <c r="AK94" s="244" t="s">
        <v>184</v>
      </c>
      <c r="AL94" s="244"/>
      <c r="AM94" s="244"/>
      <c r="AN94" s="90" t="s">
        <v>185</v>
      </c>
      <c r="AO94" s="87" t="s">
        <v>177</v>
      </c>
      <c r="AP94" s="71">
        <f>S93+U93+W93</f>
        <v>0.33</v>
      </c>
      <c r="AQ94" s="102"/>
      <c r="AT94" s="11"/>
      <c r="AU94" s="11"/>
      <c r="AV94" s="11"/>
    </row>
    <row r="95" spans="1:48" ht="15.6" customHeight="1" thickBot="1">
      <c r="A95" s="103"/>
      <c r="B95" s="109"/>
      <c r="C95" s="109"/>
      <c r="D95" s="109"/>
      <c r="E95" s="109"/>
      <c r="F95" s="109"/>
      <c r="G95" s="109"/>
      <c r="H95" s="109"/>
      <c r="I95" s="110"/>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6"/>
      <c r="AK95" s="189" t="s">
        <v>77</v>
      </c>
      <c r="AL95" s="189"/>
      <c r="AM95" s="189"/>
      <c r="AN95" s="70" t="s">
        <v>77</v>
      </c>
      <c r="AO95" s="70" t="s">
        <v>77</v>
      </c>
      <c r="AP95" s="71">
        <f>Y93+AA93+AC93</f>
        <v>0</v>
      </c>
      <c r="AQ95" s="102"/>
      <c r="AT95" s="11"/>
      <c r="AU95" s="11"/>
      <c r="AV95" s="11"/>
    </row>
    <row r="96" spans="1:48" ht="16.149999999999999" customHeight="1">
      <c r="A96" s="103"/>
      <c r="B96" s="109"/>
      <c r="C96" s="109"/>
      <c r="D96" s="109"/>
      <c r="E96" s="109"/>
      <c r="F96" s="109"/>
      <c r="G96" s="109"/>
      <c r="H96" s="109"/>
      <c r="I96" s="110"/>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6"/>
      <c r="AK96" s="189" t="s">
        <v>78</v>
      </c>
      <c r="AL96" s="189"/>
      <c r="AM96" s="189"/>
      <c r="AN96" s="70" t="s">
        <v>78</v>
      </c>
      <c r="AO96" s="70" t="s">
        <v>78</v>
      </c>
      <c r="AP96" s="71">
        <f>AE93+AG93+AI93</f>
        <v>0</v>
      </c>
      <c r="AQ96" s="102"/>
      <c r="AT96" s="11"/>
      <c r="AU96" s="11"/>
      <c r="AV96" s="11"/>
    </row>
    <row r="97" spans="1:48" ht="93" customHeight="1">
      <c r="A97" s="103" t="s">
        <v>186</v>
      </c>
      <c r="B97" s="109" t="s">
        <v>187</v>
      </c>
      <c r="C97" s="109" t="s">
        <v>188</v>
      </c>
      <c r="D97" s="109"/>
      <c r="E97" s="179" t="s">
        <v>189</v>
      </c>
      <c r="F97" s="109" t="s">
        <v>190</v>
      </c>
      <c r="G97" s="180">
        <v>44621</v>
      </c>
      <c r="H97" s="180">
        <v>44925</v>
      </c>
      <c r="I97" s="110" t="s">
        <v>70</v>
      </c>
      <c r="J97" s="104">
        <v>0.2</v>
      </c>
      <c r="K97" s="105">
        <f>J97*(L97+N97+P97+R97+T97+V97+X97+Z97+AB97+AD97+AF97+AH97)</f>
        <v>0.2</v>
      </c>
      <c r="L97" s="104"/>
      <c r="M97" s="104"/>
      <c r="N97" s="104"/>
      <c r="O97" s="104"/>
      <c r="P97" s="105">
        <v>0.25</v>
      </c>
      <c r="Q97" s="105">
        <v>0.25</v>
      </c>
      <c r="R97" s="105"/>
      <c r="S97" s="104"/>
      <c r="T97" s="104"/>
      <c r="U97" s="104"/>
      <c r="V97" s="105">
        <v>0.25</v>
      </c>
      <c r="W97" s="105">
        <v>0.25</v>
      </c>
      <c r="X97" s="105"/>
      <c r="Y97" s="104"/>
      <c r="Z97" s="104"/>
      <c r="AA97" s="104"/>
      <c r="AB97" s="105">
        <v>0.25</v>
      </c>
      <c r="AC97" s="104"/>
      <c r="AD97" s="102"/>
      <c r="AE97" s="104"/>
      <c r="AF97" s="104"/>
      <c r="AG97" s="104"/>
      <c r="AH97" s="248">
        <v>0.25</v>
      </c>
      <c r="AI97" s="104"/>
      <c r="AJ97" s="106">
        <f>J97*(M97+O97+Q97+S97+U97+W97+Y97+AA97+AC97+AE97+AG97+AI97)</f>
        <v>0.1</v>
      </c>
      <c r="AK97" s="241" t="s">
        <v>191</v>
      </c>
      <c r="AL97" s="242"/>
      <c r="AM97" s="243"/>
      <c r="AN97" s="89" t="s">
        <v>192</v>
      </c>
      <c r="AO97" s="87" t="s">
        <v>174</v>
      </c>
      <c r="AP97" s="71">
        <f>M97+O97+Q97</f>
        <v>0.25</v>
      </c>
      <c r="AQ97" s="102">
        <f>SUM(AP97:AP100)</f>
        <v>0.5</v>
      </c>
      <c r="AT97" s="11"/>
      <c r="AU97" s="11"/>
      <c r="AV97" s="11"/>
    </row>
    <row r="98" spans="1:48" ht="157.5" customHeight="1">
      <c r="A98" s="103"/>
      <c r="B98" s="109"/>
      <c r="C98" s="109"/>
      <c r="D98" s="109"/>
      <c r="E98" s="109"/>
      <c r="F98" s="109"/>
      <c r="G98" s="180"/>
      <c r="H98" s="180"/>
      <c r="I98" s="110"/>
      <c r="J98" s="104"/>
      <c r="K98" s="105"/>
      <c r="L98" s="104"/>
      <c r="M98" s="104"/>
      <c r="N98" s="104"/>
      <c r="O98" s="104"/>
      <c r="P98" s="105"/>
      <c r="Q98" s="105"/>
      <c r="R98" s="105"/>
      <c r="S98" s="104"/>
      <c r="T98" s="104"/>
      <c r="U98" s="104"/>
      <c r="V98" s="105"/>
      <c r="W98" s="105"/>
      <c r="X98" s="105"/>
      <c r="Y98" s="104"/>
      <c r="Z98" s="104"/>
      <c r="AA98" s="104"/>
      <c r="AB98" s="105"/>
      <c r="AC98" s="104"/>
      <c r="AD98" s="102"/>
      <c r="AE98" s="104"/>
      <c r="AF98" s="104"/>
      <c r="AG98" s="104"/>
      <c r="AH98" s="248"/>
      <c r="AI98" s="104"/>
      <c r="AJ98" s="106"/>
      <c r="AK98" s="247" t="s">
        <v>193</v>
      </c>
      <c r="AL98" s="242"/>
      <c r="AM98" s="243"/>
      <c r="AN98" s="89" t="s">
        <v>194</v>
      </c>
      <c r="AO98" s="87" t="s">
        <v>177</v>
      </c>
      <c r="AP98" s="71">
        <f>S97+U97+W97</f>
        <v>0.25</v>
      </c>
      <c r="AQ98" s="102"/>
      <c r="AT98" s="11"/>
      <c r="AU98" s="11"/>
      <c r="AV98" s="11"/>
    </row>
    <row r="99" spans="1:48" ht="15.6" customHeight="1">
      <c r="A99" s="103"/>
      <c r="B99" s="109"/>
      <c r="C99" s="109"/>
      <c r="D99" s="109"/>
      <c r="E99" s="109"/>
      <c r="F99" s="109"/>
      <c r="G99" s="180"/>
      <c r="H99" s="180"/>
      <c r="I99" s="110"/>
      <c r="J99" s="104"/>
      <c r="K99" s="105"/>
      <c r="L99" s="104"/>
      <c r="M99" s="104"/>
      <c r="N99" s="104"/>
      <c r="O99" s="104"/>
      <c r="P99" s="105"/>
      <c r="Q99" s="105"/>
      <c r="R99" s="105"/>
      <c r="S99" s="104"/>
      <c r="T99" s="104"/>
      <c r="U99" s="104"/>
      <c r="V99" s="105"/>
      <c r="W99" s="105"/>
      <c r="X99" s="105"/>
      <c r="Y99" s="104"/>
      <c r="Z99" s="104"/>
      <c r="AA99" s="104"/>
      <c r="AB99" s="105"/>
      <c r="AC99" s="104"/>
      <c r="AD99" s="102"/>
      <c r="AE99" s="104"/>
      <c r="AF99" s="104"/>
      <c r="AG99" s="104"/>
      <c r="AH99" s="248"/>
      <c r="AI99" s="104"/>
      <c r="AJ99" s="106"/>
      <c r="AK99" s="189" t="s">
        <v>77</v>
      </c>
      <c r="AL99" s="189"/>
      <c r="AM99" s="189"/>
      <c r="AN99" s="70" t="s">
        <v>77</v>
      </c>
      <c r="AO99" s="70" t="s">
        <v>77</v>
      </c>
      <c r="AP99" s="71">
        <f>Y97+AA97+AC97</f>
        <v>0</v>
      </c>
      <c r="AQ99" s="102"/>
      <c r="AT99" s="11"/>
      <c r="AU99" s="11"/>
      <c r="AV99" s="11"/>
    </row>
    <row r="100" spans="1:48" ht="16.149999999999999" customHeight="1">
      <c r="A100" s="103"/>
      <c r="B100" s="109"/>
      <c r="C100" s="109"/>
      <c r="D100" s="109"/>
      <c r="E100" s="109"/>
      <c r="F100" s="109"/>
      <c r="G100" s="180"/>
      <c r="H100" s="180"/>
      <c r="I100" s="110"/>
      <c r="J100" s="104"/>
      <c r="K100" s="105"/>
      <c r="L100" s="104"/>
      <c r="M100" s="104"/>
      <c r="N100" s="104"/>
      <c r="O100" s="104"/>
      <c r="P100" s="105"/>
      <c r="Q100" s="105"/>
      <c r="R100" s="105"/>
      <c r="S100" s="104"/>
      <c r="T100" s="104"/>
      <c r="U100" s="104"/>
      <c r="V100" s="105"/>
      <c r="W100" s="105"/>
      <c r="X100" s="105"/>
      <c r="Y100" s="104"/>
      <c r="Z100" s="104"/>
      <c r="AA100" s="104"/>
      <c r="AB100" s="105"/>
      <c r="AC100" s="104"/>
      <c r="AD100" s="102"/>
      <c r="AE100" s="104"/>
      <c r="AF100" s="104"/>
      <c r="AG100" s="104"/>
      <c r="AH100" s="248"/>
      <c r="AI100" s="104"/>
      <c r="AJ100" s="106"/>
      <c r="AK100" s="189" t="s">
        <v>78</v>
      </c>
      <c r="AL100" s="189"/>
      <c r="AM100" s="189"/>
      <c r="AN100" s="70" t="s">
        <v>78</v>
      </c>
      <c r="AO100" s="70" t="s">
        <v>78</v>
      </c>
      <c r="AP100" s="71">
        <f>AE97+AG97+AI97</f>
        <v>0</v>
      </c>
      <c r="AQ100" s="102"/>
      <c r="AT100" s="11"/>
      <c r="AU100" s="11"/>
      <c r="AV100" s="11"/>
    </row>
    <row r="101" spans="1:48" ht="16.149999999999999" customHeight="1" thickBot="1">
      <c r="A101" s="3"/>
      <c r="B101" s="44"/>
      <c r="C101" s="44"/>
      <c r="D101" s="44"/>
      <c r="E101" s="44"/>
      <c r="F101" s="44"/>
      <c r="G101" s="44"/>
      <c r="H101" s="44"/>
      <c r="I101" s="62"/>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4"/>
      <c r="AK101" s="65"/>
      <c r="AL101" s="65"/>
      <c r="AM101" s="65"/>
      <c r="AN101" s="66"/>
      <c r="AO101" s="66"/>
      <c r="AP101" s="67"/>
      <c r="AQ101" s="68"/>
      <c r="AT101" s="11"/>
      <c r="AU101" s="11"/>
      <c r="AV101" s="11"/>
    </row>
    <row r="102" spans="1:48" ht="15" customHeight="1" thickBo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41" t="s">
        <v>161</v>
      </c>
      <c r="AO102" s="42"/>
      <c r="AP102" s="43"/>
      <c r="AQ102" s="9">
        <f>AVERAGE(AQ85:AQ96)</f>
        <v>0.38776666666666665</v>
      </c>
      <c r="AT102" s="11"/>
      <c r="AU102" s="11"/>
      <c r="AV102" s="11"/>
    </row>
    <row r="103" spans="1:48">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row>
    <row r="104" spans="1:48">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row>
    <row r="105" spans="1:48" ht="15.75" thickBo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row>
    <row r="106" spans="1:48" ht="18.75" thickBot="1">
      <c r="A106" s="183" t="s">
        <v>195</v>
      </c>
      <c r="B106" s="184"/>
      <c r="C106" s="184"/>
      <c r="D106" s="184"/>
      <c r="E106" s="184"/>
      <c r="F106" s="184"/>
      <c r="G106" s="184"/>
      <c r="H106" s="184"/>
      <c r="I106" s="184"/>
      <c r="J106" s="184"/>
      <c r="K106" s="184"/>
      <c r="L106" s="184"/>
      <c r="M106" s="184"/>
      <c r="N106" s="184"/>
      <c r="O106" s="184"/>
      <c r="P106" s="184"/>
      <c r="Q106" s="29"/>
      <c r="R106" s="185">
        <f>AVERAGE(AQ102+AS74)</f>
        <v>0.88387499999999997</v>
      </c>
      <c r="S106" s="185"/>
      <c r="T106" s="185"/>
      <c r="U106" s="185"/>
      <c r="V106" s="185"/>
      <c r="W106" s="185"/>
      <c r="X106" s="185"/>
      <c r="Y106" s="185"/>
      <c r="Z106" s="185"/>
      <c r="AA106" s="185"/>
      <c r="AB106" s="185"/>
      <c r="AC106" s="185"/>
      <c r="AD106" s="185"/>
      <c r="AE106" s="185"/>
      <c r="AF106" s="185"/>
      <c r="AG106" s="185"/>
      <c r="AH106" s="185"/>
      <c r="AI106" s="186"/>
      <c r="AJ106" s="19"/>
      <c r="AK106" s="16"/>
      <c r="AL106" s="17"/>
      <c r="AM106" s="17"/>
      <c r="AN106" s="17"/>
      <c r="AO106" s="17"/>
      <c r="AP106" s="17"/>
      <c r="AQ106" s="17"/>
      <c r="AR106" s="17"/>
      <c r="AS106" s="24"/>
      <c r="AT106" s="11"/>
      <c r="AU106" s="11"/>
      <c r="AV106" s="11"/>
    </row>
    <row r="107" spans="1:48">
      <c r="A107" s="16"/>
      <c r="B107" s="178"/>
      <c r="C107" s="178"/>
      <c r="D107" s="178"/>
      <c r="E107" s="17"/>
      <c r="F107" s="17"/>
      <c r="G107" s="17"/>
      <c r="H107" s="17"/>
      <c r="I107" s="17"/>
      <c r="J107" s="178"/>
      <c r="K107" s="178"/>
      <c r="L107" s="178"/>
      <c r="M107" s="178"/>
      <c r="N107" s="178"/>
      <c r="O107" s="178"/>
      <c r="P107" s="178"/>
      <c r="Q107" s="178"/>
      <c r="R107" s="178"/>
      <c r="S107" s="178"/>
      <c r="T107" s="178"/>
      <c r="U107" s="178"/>
      <c r="V107" s="178"/>
      <c r="W107" s="187"/>
      <c r="X107" s="187"/>
      <c r="Y107" s="187"/>
      <c r="Z107" s="187"/>
      <c r="AA107" s="187"/>
      <c r="AB107" s="187"/>
      <c r="AC107" s="187"/>
      <c r="AD107" s="187"/>
      <c r="AE107" s="187"/>
      <c r="AF107" s="187"/>
      <c r="AG107" s="11"/>
      <c r="AH107" s="11"/>
      <c r="AI107" s="11"/>
      <c r="AJ107" s="11"/>
      <c r="AK107" s="23"/>
      <c r="AL107" s="17"/>
      <c r="AM107" s="17"/>
      <c r="AN107" s="17"/>
      <c r="AO107" s="17"/>
      <c r="AP107" s="17"/>
      <c r="AQ107" s="17"/>
      <c r="AR107" s="17"/>
      <c r="AS107" s="24"/>
      <c r="AT107" s="11"/>
      <c r="AU107" s="11"/>
      <c r="AV107" s="11"/>
    </row>
    <row r="108" spans="1:4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7"/>
      <c r="AM108" s="17"/>
      <c r="AN108" s="17"/>
      <c r="AO108" s="17"/>
      <c r="AP108" s="17"/>
      <c r="AQ108" s="17"/>
      <c r="AR108" s="17"/>
      <c r="AS108" s="16"/>
      <c r="AT108" s="11"/>
      <c r="AU108" s="11"/>
      <c r="AV108" s="11"/>
    </row>
    <row r="109" spans="1:48" ht="18">
      <c r="A109" s="181" t="s">
        <v>196</v>
      </c>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6"/>
      <c r="AM109" s="16"/>
      <c r="AN109" s="16"/>
      <c r="AO109" s="16"/>
      <c r="AP109" s="16"/>
      <c r="AQ109" s="16"/>
      <c r="AR109" s="16"/>
      <c r="AS109" s="16"/>
      <c r="AT109" s="11"/>
      <c r="AU109" s="11"/>
      <c r="AV109" s="11"/>
    </row>
    <row r="110" spans="1:48">
      <c r="A110" s="182"/>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6"/>
      <c r="AM110" s="16"/>
      <c r="AN110" s="16"/>
      <c r="AO110" s="16"/>
      <c r="AP110" s="16"/>
      <c r="AQ110" s="16"/>
      <c r="AR110" s="16"/>
      <c r="AS110" s="17"/>
      <c r="AT110" s="11"/>
      <c r="AU110" s="11"/>
      <c r="AV110" s="11"/>
    </row>
    <row r="111" spans="1:48" ht="15.75" thickBot="1">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16"/>
      <c r="AM111" s="16"/>
      <c r="AN111" s="16"/>
      <c r="AO111" s="16"/>
      <c r="AP111" s="16"/>
      <c r="AQ111" s="16"/>
      <c r="AR111" s="16"/>
      <c r="AS111" s="91"/>
      <c r="AT111" s="11"/>
      <c r="AU111" s="11"/>
      <c r="AV111" s="11"/>
    </row>
    <row r="112" spans="1:48" ht="36.75" thickBot="1">
      <c r="A112" s="339" t="s">
        <v>197</v>
      </c>
      <c r="B112" s="340" t="s">
        <v>198</v>
      </c>
      <c r="C112" s="341" t="s">
        <v>199</v>
      </c>
      <c r="D112" s="353" t="s">
        <v>200</v>
      </c>
      <c r="E112" s="354"/>
      <c r="F112" s="342" t="s">
        <v>201</v>
      </c>
      <c r="G112" s="343" t="s">
        <v>202</v>
      </c>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16"/>
      <c r="AM112" s="16"/>
      <c r="AN112" s="16"/>
      <c r="AO112" s="16"/>
      <c r="AP112" s="16"/>
      <c r="AQ112" s="16"/>
      <c r="AR112" s="16"/>
      <c r="AS112" s="91"/>
      <c r="AT112" s="11"/>
      <c r="AU112" s="11"/>
      <c r="AV112" s="11"/>
    </row>
    <row r="113" spans="1:48" ht="15.75" thickBot="1">
      <c r="A113" s="344">
        <v>1</v>
      </c>
      <c r="B113" s="345">
        <v>44592</v>
      </c>
      <c r="C113" s="346" t="s">
        <v>785</v>
      </c>
      <c r="D113" s="355" t="s">
        <v>69</v>
      </c>
      <c r="E113" s="356"/>
      <c r="F113" s="347" t="s">
        <v>69</v>
      </c>
      <c r="G113" s="348" t="s">
        <v>69</v>
      </c>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16"/>
      <c r="AM113" s="16"/>
      <c r="AN113" s="16"/>
      <c r="AO113" s="16"/>
      <c r="AP113" s="16"/>
      <c r="AQ113" s="16"/>
      <c r="AR113" s="16"/>
      <c r="AS113" s="91"/>
      <c r="AT113" s="11"/>
      <c r="AU113" s="11"/>
      <c r="AV113" s="11"/>
    </row>
    <row r="114" spans="1:48" ht="214.5" thickBot="1">
      <c r="A114" s="344">
        <v>2</v>
      </c>
      <c r="B114" s="345">
        <v>44764</v>
      </c>
      <c r="C114" s="346" t="s">
        <v>787</v>
      </c>
      <c r="D114" s="355" t="s">
        <v>786</v>
      </c>
      <c r="E114" s="356"/>
      <c r="F114" s="347" t="s">
        <v>788</v>
      </c>
      <c r="G114" s="349">
        <v>44592</v>
      </c>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16"/>
      <c r="AM114" s="16"/>
      <c r="AN114" s="16"/>
      <c r="AO114" s="16"/>
      <c r="AP114" s="16"/>
      <c r="AQ114" s="16"/>
      <c r="AR114" s="16"/>
      <c r="AS114" s="91"/>
      <c r="AT114" s="11"/>
      <c r="AU114" s="11"/>
      <c r="AV114" s="11"/>
    </row>
    <row r="115" spans="1:48" ht="15.75" thickBot="1">
      <c r="A115" s="350"/>
      <c r="B115" s="351"/>
      <c r="C115" s="346"/>
      <c r="D115" s="355" t="s">
        <v>261</v>
      </c>
      <c r="E115" s="356"/>
      <c r="F115" s="347"/>
      <c r="G115" s="348"/>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16"/>
      <c r="AM115" s="16"/>
      <c r="AN115" s="16"/>
      <c r="AO115" s="16"/>
      <c r="AP115" s="16"/>
      <c r="AQ115" s="16"/>
      <c r="AR115" s="16"/>
      <c r="AS115" s="91"/>
      <c r="AT115" s="11"/>
      <c r="AU115" s="11"/>
      <c r="AV115" s="11"/>
    </row>
    <row r="116" spans="1:48" ht="15.75" thickBot="1">
      <c r="A116" s="350"/>
      <c r="B116" s="351"/>
      <c r="C116" s="346"/>
      <c r="D116" s="355"/>
      <c r="E116" s="356"/>
      <c r="F116" s="347"/>
      <c r="G116" s="348"/>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16"/>
      <c r="AM116" s="16"/>
      <c r="AN116" s="16"/>
      <c r="AO116" s="16"/>
      <c r="AP116" s="16"/>
      <c r="AQ116" s="16"/>
      <c r="AR116" s="16"/>
      <c r="AS116" s="91"/>
      <c r="AT116" s="11"/>
      <c r="AU116" s="11"/>
      <c r="AV116" s="11"/>
    </row>
    <row r="117" spans="1:48" ht="15.75" thickBot="1">
      <c r="A117" s="350"/>
      <c r="B117" s="351"/>
      <c r="C117" s="346"/>
      <c r="D117" s="355"/>
      <c r="E117" s="356"/>
      <c r="F117" s="347"/>
      <c r="G117" s="348"/>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16"/>
      <c r="AM117" s="16"/>
      <c r="AN117" s="16"/>
      <c r="AO117" s="16"/>
      <c r="AP117" s="16"/>
      <c r="AQ117" s="16"/>
      <c r="AR117" s="16"/>
      <c r="AS117" s="91"/>
      <c r="AT117" s="11"/>
      <c r="AU117" s="11"/>
      <c r="AV117" s="11"/>
    </row>
    <row r="118" spans="1:48" ht="15.75" thickBot="1">
      <c r="A118" s="350"/>
      <c r="B118" s="351"/>
      <c r="C118" s="346"/>
      <c r="D118" s="355"/>
      <c r="E118" s="356"/>
      <c r="F118" s="347"/>
      <c r="G118" s="348"/>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16"/>
      <c r="AM118" s="16"/>
      <c r="AN118" s="16"/>
      <c r="AO118" s="16"/>
      <c r="AP118" s="16"/>
      <c r="AQ118" s="16"/>
      <c r="AR118" s="16"/>
      <c r="AS118" s="91"/>
      <c r="AT118" s="11"/>
      <c r="AU118" s="11"/>
      <c r="AV118" s="11"/>
    </row>
    <row r="119" spans="1:48" ht="15.75" thickBot="1">
      <c r="A119" s="350"/>
      <c r="B119" s="351"/>
      <c r="C119" s="346"/>
      <c r="D119" s="355"/>
      <c r="E119" s="356"/>
      <c r="F119" s="347"/>
      <c r="G119" s="348"/>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16"/>
      <c r="AM119" s="16"/>
      <c r="AN119" s="16"/>
      <c r="AO119" s="16"/>
      <c r="AP119" s="16"/>
      <c r="AQ119" s="16"/>
      <c r="AR119" s="16"/>
      <c r="AS119" s="91"/>
      <c r="AT119" s="11"/>
      <c r="AU119" s="11"/>
      <c r="AV119" s="11"/>
    </row>
    <row r="120" spans="1:48" ht="15.75" thickBot="1">
      <c r="A120" s="350"/>
      <c r="B120" s="351"/>
      <c r="C120" s="346"/>
      <c r="D120" s="355"/>
      <c r="E120" s="356"/>
      <c r="F120" s="347"/>
      <c r="G120" s="348"/>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16"/>
      <c r="AM120" s="16"/>
      <c r="AN120" s="16"/>
      <c r="AO120" s="16"/>
      <c r="AP120" s="16"/>
      <c r="AQ120" s="16"/>
      <c r="AR120" s="16"/>
      <c r="AS120" s="91"/>
      <c r="AT120" s="11"/>
      <c r="AU120" s="11"/>
      <c r="AV120" s="11"/>
    </row>
    <row r="121" spans="1:48" ht="15.75" thickBot="1">
      <c r="A121" s="350"/>
      <c r="B121" s="352"/>
      <c r="C121" s="346"/>
      <c r="D121" s="355"/>
      <c r="E121" s="356"/>
      <c r="F121" s="347"/>
      <c r="G121" s="348"/>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16"/>
      <c r="AM121" s="16"/>
      <c r="AN121" s="16"/>
      <c r="AO121" s="16"/>
      <c r="AP121" s="16"/>
      <c r="AQ121" s="16"/>
      <c r="AR121" s="16"/>
      <c r="AS121" s="91"/>
      <c r="AT121" s="11"/>
      <c r="AU121" s="11"/>
      <c r="AV121" s="11"/>
    </row>
    <row r="122" spans="1:48">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16"/>
      <c r="AM122" s="16"/>
      <c r="AN122" s="16"/>
      <c r="AO122" s="16"/>
      <c r="AP122" s="16"/>
      <c r="AQ122" s="16"/>
      <c r="AR122" s="16"/>
      <c r="AS122" s="91"/>
      <c r="AT122" s="11"/>
      <c r="AU122" s="11"/>
      <c r="AV122" s="11"/>
    </row>
    <row r="123" spans="1:48">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16"/>
      <c r="AM123" s="16"/>
      <c r="AN123" s="16"/>
      <c r="AO123" s="16"/>
      <c r="AP123" s="16"/>
      <c r="AQ123" s="16"/>
      <c r="AR123" s="16"/>
      <c r="AS123" s="91"/>
      <c r="AT123" s="11"/>
      <c r="AU123" s="11"/>
      <c r="AV123" s="11"/>
    </row>
    <row r="124" spans="1:48">
      <c r="A124" s="16"/>
      <c r="B124" s="178"/>
      <c r="C124" s="178"/>
      <c r="D124" s="178"/>
      <c r="E124" s="17"/>
      <c r="F124" s="17"/>
      <c r="G124" s="17"/>
      <c r="H124" s="17"/>
      <c r="I124" s="17"/>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6"/>
      <c r="AM124" s="17"/>
      <c r="AN124" s="17"/>
      <c r="AO124" s="17"/>
      <c r="AP124" s="17"/>
      <c r="AQ124" s="17"/>
      <c r="AR124" s="17"/>
      <c r="AS124" s="17"/>
      <c r="AT124" s="11"/>
      <c r="AU124" s="11"/>
      <c r="AV124" s="11"/>
    </row>
    <row r="125" spans="1:48">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7"/>
      <c r="AN125" s="17"/>
      <c r="AO125" s="17"/>
      <c r="AP125" s="17"/>
      <c r="AQ125" s="17"/>
      <c r="AR125" s="17"/>
      <c r="AS125" s="17"/>
      <c r="AT125" s="11"/>
      <c r="AU125" s="11"/>
      <c r="AV125" s="11"/>
    </row>
    <row r="126" spans="1:48">
      <c r="A126" s="132" t="s">
        <v>203</v>
      </c>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6"/>
      <c r="AA126" s="132" t="s">
        <v>204</v>
      </c>
      <c r="AB126" s="133"/>
      <c r="AC126" s="133"/>
      <c r="AD126" s="133"/>
      <c r="AE126" s="133"/>
      <c r="AF126" s="133"/>
      <c r="AG126" s="133"/>
      <c r="AH126" s="133"/>
      <c r="AI126" s="133"/>
      <c r="AJ126" s="133"/>
      <c r="AK126" s="133"/>
      <c r="AL126" s="133"/>
      <c r="AM126" s="133"/>
      <c r="AN126" s="133"/>
      <c r="AO126" s="133"/>
      <c r="AP126" s="133"/>
      <c r="AQ126" s="133"/>
      <c r="AR126" s="133"/>
      <c r="AS126" s="17"/>
      <c r="AT126" s="11"/>
      <c r="AU126" s="11"/>
      <c r="AV126" s="11"/>
    </row>
    <row r="127" spans="1:48">
      <c r="A127" s="132"/>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6"/>
      <c r="AA127" s="132"/>
      <c r="AB127" s="133"/>
      <c r="AC127" s="133"/>
      <c r="AD127" s="133"/>
      <c r="AE127" s="133"/>
      <c r="AF127" s="133"/>
      <c r="AG127" s="133"/>
      <c r="AH127" s="133"/>
      <c r="AI127" s="133"/>
      <c r="AJ127" s="133"/>
      <c r="AK127" s="133"/>
      <c r="AL127" s="133"/>
      <c r="AM127" s="133"/>
      <c r="AN127" s="133"/>
      <c r="AO127" s="133"/>
      <c r="AP127" s="133"/>
      <c r="AQ127" s="133"/>
      <c r="AR127" s="133"/>
      <c r="AS127" s="17"/>
      <c r="AT127" s="11"/>
      <c r="AU127" s="11"/>
      <c r="AV127" s="11"/>
    </row>
    <row r="128" spans="1:48" ht="15.75" thickBot="1">
      <c r="A128" s="132"/>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6"/>
      <c r="AA128" s="141"/>
      <c r="AB128" s="142"/>
      <c r="AC128" s="142"/>
      <c r="AD128" s="142"/>
      <c r="AE128" s="142"/>
      <c r="AF128" s="142"/>
      <c r="AG128" s="142"/>
      <c r="AH128" s="142"/>
      <c r="AI128" s="142"/>
      <c r="AJ128" s="142"/>
      <c r="AK128" s="142"/>
      <c r="AL128" s="142"/>
      <c r="AM128" s="142"/>
      <c r="AN128" s="142"/>
      <c r="AO128" s="142"/>
      <c r="AP128" s="142"/>
      <c r="AQ128" s="142"/>
      <c r="AR128" s="142"/>
      <c r="AS128" s="17"/>
      <c r="AT128" s="11"/>
      <c r="AU128" s="11"/>
      <c r="AV128" s="11"/>
    </row>
    <row r="129" spans="1:48" ht="15.75" thickBot="1">
      <c r="A129" s="143" t="s">
        <v>205</v>
      </c>
      <c r="B129" s="144"/>
      <c r="C129" s="144"/>
      <c r="D129" s="144"/>
      <c r="E129" s="144"/>
      <c r="F129" s="144"/>
      <c r="G129" s="144"/>
      <c r="H129" s="144"/>
      <c r="I129" s="144"/>
      <c r="J129" s="144"/>
      <c r="K129" s="144"/>
      <c r="L129" s="144"/>
      <c r="M129" s="144"/>
      <c r="N129" s="144"/>
      <c r="O129" s="145"/>
      <c r="P129" s="143" t="s">
        <v>206</v>
      </c>
      <c r="Q129" s="144"/>
      <c r="R129" s="144"/>
      <c r="S129" s="144"/>
      <c r="T129" s="144"/>
      <c r="U129" s="144"/>
      <c r="V129" s="144"/>
      <c r="W129" s="144"/>
      <c r="X129" s="144"/>
      <c r="Y129" s="145"/>
      <c r="Z129" s="16"/>
      <c r="AA129" s="143" t="s">
        <v>207</v>
      </c>
      <c r="AB129" s="144"/>
      <c r="AC129" s="144"/>
      <c r="AD129" s="144"/>
      <c r="AE129" s="144"/>
      <c r="AF129" s="144"/>
      <c r="AG129" s="144"/>
      <c r="AH129" s="144"/>
      <c r="AI129" s="144"/>
      <c r="AJ129" s="144"/>
      <c r="AK129" s="144"/>
      <c r="AL129" s="143" t="s">
        <v>208</v>
      </c>
      <c r="AM129" s="144"/>
      <c r="AN129" s="144"/>
      <c r="AO129" s="144"/>
      <c r="AP129" s="144"/>
      <c r="AQ129" s="144"/>
      <c r="AR129" s="144"/>
      <c r="AS129" s="17"/>
      <c r="AT129" s="11"/>
      <c r="AU129" s="11"/>
      <c r="AV129" s="11"/>
    </row>
    <row r="130" spans="1:48" ht="15.75" thickBot="1">
      <c r="A130" s="134" t="s">
        <v>209</v>
      </c>
      <c r="B130" s="135"/>
      <c r="C130" s="136" t="s">
        <v>210</v>
      </c>
      <c r="D130" s="137"/>
      <c r="E130" s="137"/>
      <c r="F130" s="137"/>
      <c r="G130" s="137"/>
      <c r="H130" s="137"/>
      <c r="I130" s="137"/>
      <c r="J130" s="137"/>
      <c r="K130" s="137"/>
      <c r="L130" s="137"/>
      <c r="M130" s="137"/>
      <c r="N130" s="137"/>
      <c r="O130" s="138"/>
      <c r="P130" s="134" t="s">
        <v>209</v>
      </c>
      <c r="Q130" s="135"/>
      <c r="R130" s="136" t="s">
        <v>211</v>
      </c>
      <c r="S130" s="137"/>
      <c r="T130" s="137"/>
      <c r="U130" s="137"/>
      <c r="V130" s="137"/>
      <c r="W130" s="137"/>
      <c r="X130" s="137"/>
      <c r="Y130" s="138"/>
      <c r="Z130" s="16"/>
      <c r="AA130" s="171" t="s">
        <v>209</v>
      </c>
      <c r="AB130" s="172"/>
      <c r="AC130" s="173"/>
      <c r="AD130" s="136" t="s">
        <v>783</v>
      </c>
      <c r="AE130" s="137"/>
      <c r="AF130" s="137"/>
      <c r="AG130" s="137"/>
      <c r="AH130" s="137"/>
      <c r="AI130" s="137"/>
      <c r="AJ130" s="137"/>
      <c r="AK130" s="138"/>
      <c r="AL130" s="174" t="s">
        <v>209</v>
      </c>
      <c r="AM130" s="135"/>
      <c r="AN130" s="136"/>
      <c r="AO130" s="137"/>
      <c r="AP130" s="137"/>
      <c r="AQ130" s="137"/>
      <c r="AR130" s="137"/>
      <c r="AS130" s="17"/>
      <c r="AT130" s="11"/>
      <c r="AU130" s="11"/>
      <c r="AV130" s="11"/>
    </row>
    <row r="131" spans="1:48" ht="15.75" thickBot="1">
      <c r="A131" s="146" t="s">
        <v>212</v>
      </c>
      <c r="B131" s="147"/>
      <c r="C131" s="175">
        <v>44792</v>
      </c>
      <c r="D131" s="176"/>
      <c r="E131" s="176"/>
      <c r="F131" s="176"/>
      <c r="G131" s="176"/>
      <c r="H131" s="176"/>
      <c r="I131" s="176"/>
      <c r="J131" s="176"/>
      <c r="K131" s="176"/>
      <c r="L131" s="176"/>
      <c r="M131" s="176"/>
      <c r="N131" s="176"/>
      <c r="O131" s="177"/>
      <c r="P131" s="146" t="s">
        <v>212</v>
      </c>
      <c r="Q131" s="147"/>
      <c r="R131" s="148">
        <v>44789</v>
      </c>
      <c r="S131" s="140"/>
      <c r="T131" s="140"/>
      <c r="U131" s="140"/>
      <c r="V131" s="140"/>
      <c r="W131" s="140"/>
      <c r="X131" s="140"/>
      <c r="Y131" s="149"/>
      <c r="Z131" s="16"/>
      <c r="AA131" s="150" t="s">
        <v>213</v>
      </c>
      <c r="AB131" s="151"/>
      <c r="AC131" s="152"/>
      <c r="AD131" s="338">
        <v>44824</v>
      </c>
      <c r="AE131" s="137"/>
      <c r="AF131" s="137"/>
      <c r="AG131" s="137"/>
      <c r="AH131" s="137"/>
      <c r="AI131" s="137"/>
      <c r="AJ131" s="137"/>
      <c r="AK131" s="138"/>
      <c r="AL131" s="150" t="s">
        <v>213</v>
      </c>
      <c r="AM131" s="152"/>
      <c r="AN131" s="136"/>
      <c r="AO131" s="137"/>
      <c r="AP131" s="137"/>
      <c r="AQ131" s="137"/>
      <c r="AR131" s="137"/>
      <c r="AS131" s="17"/>
      <c r="AT131" s="11"/>
      <c r="AU131" s="11"/>
      <c r="AV131" s="11"/>
    </row>
    <row r="132" spans="1:48" ht="15.75" thickBot="1">
      <c r="A132" s="335"/>
      <c r="B132" s="335"/>
      <c r="C132" s="336"/>
      <c r="D132" s="337"/>
      <c r="E132" s="337"/>
      <c r="F132" s="337"/>
      <c r="G132" s="337"/>
      <c r="H132" s="337"/>
      <c r="I132" s="337"/>
      <c r="J132" s="337"/>
      <c r="K132" s="337"/>
      <c r="L132" s="337"/>
      <c r="M132" s="337"/>
      <c r="N132" s="337"/>
      <c r="O132" s="337"/>
      <c r="P132" s="335"/>
      <c r="Q132" s="335"/>
      <c r="R132" s="336"/>
      <c r="S132" s="337"/>
      <c r="T132" s="337"/>
      <c r="U132" s="337"/>
      <c r="V132" s="337"/>
      <c r="W132" s="337"/>
      <c r="X132" s="337"/>
      <c r="Y132" s="337"/>
      <c r="Z132" s="16"/>
      <c r="AA132" s="171" t="s">
        <v>209</v>
      </c>
      <c r="AB132" s="172"/>
      <c r="AC132" s="173"/>
      <c r="AD132" s="136" t="s">
        <v>784</v>
      </c>
      <c r="AE132" s="137"/>
      <c r="AF132" s="137"/>
      <c r="AG132" s="137"/>
      <c r="AH132" s="137"/>
      <c r="AI132" s="137"/>
      <c r="AJ132" s="137"/>
      <c r="AK132" s="138"/>
      <c r="AL132" s="174" t="s">
        <v>209</v>
      </c>
      <c r="AM132" s="135"/>
      <c r="AN132" s="136"/>
      <c r="AO132" s="137"/>
      <c r="AP132" s="137"/>
      <c r="AQ132" s="137"/>
      <c r="AR132" s="137"/>
      <c r="AS132" s="91"/>
      <c r="AT132" s="11"/>
      <c r="AU132" s="11"/>
      <c r="AV132" s="11"/>
    </row>
    <row r="133" spans="1:48" ht="15.75" thickBot="1">
      <c r="A133" s="335"/>
      <c r="B133" s="335"/>
      <c r="C133" s="336"/>
      <c r="D133" s="337"/>
      <c r="E133" s="337"/>
      <c r="F133" s="337"/>
      <c r="G133" s="337"/>
      <c r="H133" s="337"/>
      <c r="I133" s="337"/>
      <c r="J133" s="337"/>
      <c r="K133" s="337"/>
      <c r="L133" s="337"/>
      <c r="M133" s="337"/>
      <c r="N133" s="337"/>
      <c r="O133" s="337"/>
      <c r="P133" s="335"/>
      <c r="Q133" s="335"/>
      <c r="R133" s="336"/>
      <c r="S133" s="337"/>
      <c r="T133" s="337"/>
      <c r="U133" s="337"/>
      <c r="V133" s="337"/>
      <c r="W133" s="337"/>
      <c r="X133" s="337"/>
      <c r="Y133" s="337"/>
      <c r="Z133" s="16"/>
      <c r="AA133" s="150" t="s">
        <v>213</v>
      </c>
      <c r="AB133" s="151"/>
      <c r="AC133" s="152"/>
      <c r="AD133" s="338">
        <v>44824</v>
      </c>
      <c r="AE133" s="137"/>
      <c r="AF133" s="137"/>
      <c r="AG133" s="137"/>
      <c r="AH133" s="137"/>
      <c r="AI133" s="137"/>
      <c r="AJ133" s="137"/>
      <c r="AK133" s="138"/>
      <c r="AL133" s="150" t="s">
        <v>213</v>
      </c>
      <c r="AM133" s="152"/>
      <c r="AN133" s="136"/>
      <c r="AO133" s="137"/>
      <c r="AP133" s="137"/>
      <c r="AQ133" s="137"/>
      <c r="AR133" s="137"/>
      <c r="AS133" s="91"/>
      <c r="AT133" s="11"/>
      <c r="AU133" s="11"/>
      <c r="AV133" s="11"/>
    </row>
    <row r="134" spans="1:48">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21"/>
      <c r="AJ134" s="16"/>
      <c r="AK134" s="16"/>
      <c r="AL134" s="16"/>
      <c r="AM134" s="17"/>
      <c r="AN134" s="17"/>
      <c r="AO134" s="17"/>
      <c r="AP134" s="17"/>
      <c r="AQ134" s="17"/>
      <c r="AR134" s="17"/>
      <c r="AS134" s="17"/>
      <c r="AT134" s="11"/>
      <c r="AU134" s="11"/>
      <c r="AV134" s="11"/>
    </row>
    <row r="135" spans="1:48">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21"/>
      <c r="AJ135" s="16"/>
      <c r="AK135" s="16"/>
      <c r="AL135" s="16"/>
      <c r="AM135" s="17"/>
      <c r="AN135" s="17"/>
      <c r="AO135" s="17"/>
      <c r="AP135" s="17"/>
      <c r="AQ135" s="17"/>
      <c r="AR135" s="17"/>
      <c r="AS135" s="17"/>
      <c r="AT135" s="11"/>
      <c r="AU135" s="11"/>
      <c r="AV135" s="11"/>
    </row>
    <row r="136" spans="1:48">
      <c r="A136" s="132" t="s">
        <v>214</v>
      </c>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7"/>
      <c r="AT136" s="11"/>
      <c r="AU136" s="11"/>
      <c r="AV136" s="11"/>
    </row>
    <row r="137" spans="1:48">
      <c r="A137" s="132"/>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c r="AO137" s="133"/>
      <c r="AP137" s="133"/>
      <c r="AQ137" s="133"/>
      <c r="AR137" s="133"/>
      <c r="AS137" s="17"/>
      <c r="AT137" s="11"/>
      <c r="AU137" s="11"/>
      <c r="AV137" s="11"/>
    </row>
    <row r="138" spans="1:48">
      <c r="A138" s="132"/>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c r="AO138" s="133"/>
      <c r="AP138" s="133"/>
      <c r="AQ138" s="133"/>
      <c r="AR138" s="133"/>
      <c r="AS138" s="17"/>
      <c r="AT138" s="11"/>
      <c r="AU138" s="11"/>
      <c r="AV138" s="11"/>
    </row>
    <row r="139" spans="1:48" ht="15.75" thickBot="1">
      <c r="A139" s="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17"/>
      <c r="AT139" s="11"/>
      <c r="AU139" s="11"/>
      <c r="AV139" s="11"/>
    </row>
    <row r="140" spans="1:48" ht="15.75" thickBot="1">
      <c r="A140" s="134" t="s">
        <v>209</v>
      </c>
      <c r="B140" s="135"/>
      <c r="C140" s="136" t="s">
        <v>215</v>
      </c>
      <c r="D140" s="137"/>
      <c r="E140" s="137"/>
      <c r="F140" s="137"/>
      <c r="G140" s="137"/>
      <c r="H140" s="137"/>
      <c r="I140" s="137"/>
      <c r="J140" s="137"/>
      <c r="K140" s="137"/>
      <c r="L140" s="137"/>
      <c r="M140" s="137"/>
      <c r="N140" s="137"/>
      <c r="O140" s="138"/>
      <c r="P140" s="134" t="s">
        <v>209</v>
      </c>
      <c r="Q140" s="135"/>
      <c r="R140" s="136" t="s">
        <v>216</v>
      </c>
      <c r="S140" s="137"/>
      <c r="T140" s="137"/>
      <c r="U140" s="137"/>
      <c r="V140" s="137"/>
      <c r="W140" s="137"/>
      <c r="X140" s="137"/>
      <c r="Y140" s="138"/>
      <c r="Z140" s="134" t="s">
        <v>209</v>
      </c>
      <c r="AA140" s="135"/>
      <c r="AB140" s="7"/>
      <c r="AC140" s="136"/>
      <c r="AD140" s="137"/>
      <c r="AE140" s="137"/>
      <c r="AF140" s="137"/>
      <c r="AG140" s="137"/>
      <c r="AH140" s="137"/>
      <c r="AI140" s="137"/>
      <c r="AJ140" s="138"/>
      <c r="AK140" s="134" t="s">
        <v>209</v>
      </c>
      <c r="AL140" s="135"/>
      <c r="AM140" s="139"/>
      <c r="AN140" s="140"/>
      <c r="AO140" s="140"/>
      <c r="AP140" s="140"/>
      <c r="AQ140" s="140"/>
      <c r="AR140" s="140"/>
      <c r="AS140" s="17"/>
      <c r="AT140" s="11"/>
      <c r="AU140" s="11"/>
      <c r="AV140" s="11"/>
    </row>
    <row r="141" spans="1:48" ht="15.75" thickBot="1">
      <c r="A141" s="134" t="s">
        <v>209</v>
      </c>
      <c r="B141" s="135"/>
      <c r="C141" s="136" t="s">
        <v>217</v>
      </c>
      <c r="D141" s="137"/>
      <c r="E141" s="137"/>
      <c r="F141" s="137"/>
      <c r="G141" s="137"/>
      <c r="H141" s="137"/>
      <c r="I141" s="137"/>
      <c r="J141" s="137"/>
      <c r="K141" s="137"/>
      <c r="L141" s="137"/>
      <c r="M141" s="137"/>
      <c r="N141" s="137"/>
      <c r="O141" s="138"/>
      <c r="P141" s="134" t="s">
        <v>209</v>
      </c>
      <c r="Q141" s="135"/>
      <c r="R141" s="136"/>
      <c r="S141" s="137"/>
      <c r="T141" s="137"/>
      <c r="U141" s="137"/>
      <c r="V141" s="137"/>
      <c r="W141" s="137"/>
      <c r="X141" s="137"/>
      <c r="Y141" s="138"/>
      <c r="Z141" s="134" t="s">
        <v>209</v>
      </c>
      <c r="AA141" s="135"/>
      <c r="AB141" s="7"/>
      <c r="AC141" s="136"/>
      <c r="AD141" s="137"/>
      <c r="AE141" s="137"/>
      <c r="AF141" s="137"/>
      <c r="AG141" s="137"/>
      <c r="AH141" s="137"/>
      <c r="AI141" s="137"/>
      <c r="AJ141" s="138"/>
      <c r="AK141" s="134" t="s">
        <v>209</v>
      </c>
      <c r="AL141" s="135"/>
      <c r="AM141" s="139"/>
      <c r="AN141" s="140"/>
      <c r="AO141" s="140"/>
      <c r="AP141" s="140"/>
      <c r="AQ141" s="140"/>
      <c r="AR141" s="140"/>
      <c r="AS141" s="17"/>
      <c r="AT141" s="11"/>
      <c r="AU141" s="11"/>
      <c r="AV141" s="11"/>
    </row>
    <row r="142" spans="1:48" ht="15.75" thickBot="1">
      <c r="A142" s="134" t="s">
        <v>209</v>
      </c>
      <c r="B142" s="135"/>
      <c r="C142" s="136" t="s">
        <v>218</v>
      </c>
      <c r="D142" s="137"/>
      <c r="E142" s="137"/>
      <c r="F142" s="137"/>
      <c r="G142" s="137"/>
      <c r="H142" s="137"/>
      <c r="I142" s="137"/>
      <c r="J142" s="137"/>
      <c r="K142" s="137"/>
      <c r="L142" s="137"/>
      <c r="M142" s="137"/>
      <c r="N142" s="137"/>
      <c r="O142" s="138"/>
      <c r="P142" s="134" t="s">
        <v>209</v>
      </c>
      <c r="Q142" s="135"/>
      <c r="R142" s="136"/>
      <c r="S142" s="137"/>
      <c r="T142" s="137"/>
      <c r="U142" s="137"/>
      <c r="V142" s="137"/>
      <c r="W142" s="137"/>
      <c r="X142" s="137"/>
      <c r="Y142" s="138"/>
      <c r="Z142" s="134" t="s">
        <v>209</v>
      </c>
      <c r="AA142" s="135"/>
      <c r="AB142" s="7"/>
      <c r="AC142" s="136"/>
      <c r="AD142" s="137"/>
      <c r="AE142" s="137"/>
      <c r="AF142" s="137"/>
      <c r="AG142" s="137"/>
      <c r="AH142" s="137"/>
      <c r="AI142" s="137"/>
      <c r="AJ142" s="138"/>
      <c r="AK142" s="134" t="s">
        <v>209</v>
      </c>
      <c r="AL142" s="135"/>
      <c r="AM142" s="139"/>
      <c r="AN142" s="140"/>
      <c r="AO142" s="140"/>
      <c r="AP142" s="140"/>
      <c r="AQ142" s="140"/>
      <c r="AR142" s="140"/>
      <c r="AS142" s="17"/>
      <c r="AT142" s="11"/>
      <c r="AU142" s="11"/>
      <c r="AV142" s="11"/>
    </row>
    <row r="143" spans="1:48" ht="15.75" thickBot="1">
      <c r="A143" s="134" t="s">
        <v>209</v>
      </c>
      <c r="B143" s="135"/>
      <c r="C143" s="245" t="s">
        <v>219</v>
      </c>
      <c r="D143" s="246"/>
      <c r="E143" s="246"/>
      <c r="F143" s="246"/>
      <c r="G143" s="246"/>
      <c r="H143" s="246"/>
      <c r="I143" s="246"/>
      <c r="J143" s="246"/>
      <c r="K143" s="246"/>
      <c r="L143" s="246"/>
      <c r="M143" s="246"/>
      <c r="N143" s="246"/>
      <c r="O143" s="24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7"/>
      <c r="AM143" s="17"/>
      <c r="AN143" s="17"/>
      <c r="AO143" s="17"/>
      <c r="AP143" s="17"/>
      <c r="AQ143" s="17"/>
      <c r="AR143" s="17"/>
      <c r="AS143" s="17"/>
      <c r="AT143" s="11"/>
      <c r="AU143" s="11"/>
      <c r="AV143" s="11"/>
    </row>
    <row r="144" spans="1:48">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7"/>
      <c r="AM144" s="17"/>
      <c r="AN144" s="17"/>
      <c r="AO144" s="17"/>
      <c r="AP144" s="17"/>
      <c r="AQ144" s="17"/>
      <c r="AR144" s="17"/>
      <c r="AS144" s="17"/>
      <c r="AT144" s="11"/>
      <c r="AU144" s="11"/>
      <c r="AV144" s="11"/>
    </row>
    <row r="145" spans="1:48">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7"/>
      <c r="AM145" s="17"/>
      <c r="AN145" s="17"/>
      <c r="AO145" s="17"/>
      <c r="AP145" s="17"/>
      <c r="AQ145" s="17"/>
      <c r="AR145" s="17"/>
      <c r="AS145" s="17"/>
      <c r="AT145" s="11"/>
      <c r="AU145" s="11"/>
      <c r="AV145" s="11"/>
    </row>
    <row r="146" spans="1:48">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7"/>
      <c r="AM146" s="17"/>
      <c r="AN146" s="17"/>
      <c r="AO146" s="17"/>
      <c r="AP146" s="17"/>
      <c r="AQ146" s="17"/>
      <c r="AR146" s="17"/>
      <c r="AS146" s="17"/>
      <c r="AT146" s="11"/>
      <c r="AU146" s="11"/>
      <c r="AV146" s="11"/>
    </row>
    <row r="147" spans="1:48">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7"/>
      <c r="AM147" s="17"/>
      <c r="AN147" s="17"/>
      <c r="AO147" s="17"/>
      <c r="AP147" s="17"/>
      <c r="AQ147" s="17"/>
      <c r="AR147" s="17"/>
      <c r="AS147" s="17"/>
      <c r="AT147" s="11"/>
      <c r="AU147" s="11"/>
      <c r="AV147" s="11"/>
    </row>
    <row r="148" spans="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7"/>
      <c r="AM148" s="17"/>
      <c r="AN148" s="17"/>
      <c r="AO148" s="17"/>
      <c r="AP148" s="17"/>
      <c r="AQ148" s="17"/>
      <c r="AR148" s="17"/>
      <c r="AS148" s="17"/>
      <c r="AT148" s="11"/>
      <c r="AU148" s="11"/>
      <c r="AV148" s="11"/>
    </row>
    <row r="149" spans="1:48">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7"/>
      <c r="AM149" s="17"/>
      <c r="AN149" s="17"/>
      <c r="AO149" s="17"/>
      <c r="AP149" s="17"/>
      <c r="AQ149" s="17"/>
      <c r="AR149" s="17"/>
      <c r="AS149" s="17"/>
      <c r="AT149" s="11"/>
      <c r="AU149" s="11"/>
      <c r="AV149" s="11"/>
    </row>
    <row r="150" spans="1:48">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7"/>
      <c r="AM150" s="17"/>
      <c r="AN150" s="17"/>
      <c r="AO150" s="17"/>
      <c r="AP150" s="17"/>
      <c r="AQ150" s="17"/>
      <c r="AR150" s="17"/>
      <c r="AS150" s="17"/>
      <c r="AT150" s="11"/>
      <c r="AU150" s="11"/>
      <c r="AV150" s="11"/>
    </row>
    <row r="151" spans="1:48">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7"/>
      <c r="AM151" s="17"/>
      <c r="AN151" s="17"/>
      <c r="AO151" s="17"/>
      <c r="AP151" s="17"/>
      <c r="AQ151" s="17"/>
      <c r="AR151" s="17"/>
      <c r="AS151" s="17"/>
      <c r="AT151" s="11"/>
      <c r="AU151" s="11"/>
      <c r="AV151" s="11"/>
    </row>
    <row r="152" spans="1:48">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7"/>
      <c r="AM152" s="17"/>
      <c r="AN152" s="17"/>
      <c r="AO152" s="17"/>
      <c r="AP152" s="17"/>
      <c r="AQ152" s="17"/>
      <c r="AR152" s="17"/>
      <c r="AS152" s="17"/>
      <c r="AT152" s="11"/>
      <c r="AU152" s="11"/>
      <c r="AV152" s="11"/>
    </row>
    <row r="153" spans="1:48">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7"/>
      <c r="AM153" s="17"/>
      <c r="AN153" s="17"/>
      <c r="AO153" s="17"/>
      <c r="AP153" s="17"/>
      <c r="AQ153" s="17"/>
      <c r="AR153" s="17"/>
      <c r="AS153" s="17"/>
      <c r="AT153" s="11"/>
      <c r="AU153" s="11"/>
      <c r="AV153" s="11"/>
    </row>
    <row r="154" spans="1:48">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7"/>
      <c r="AM154" s="17"/>
      <c r="AN154" s="17"/>
      <c r="AO154" s="17"/>
      <c r="AP154" s="17"/>
      <c r="AQ154" s="17"/>
      <c r="AR154" s="17"/>
      <c r="AS154" s="17"/>
      <c r="AT154" s="11"/>
      <c r="AU154" s="11"/>
      <c r="AV154" s="11"/>
    </row>
    <row r="155" spans="1:48">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7"/>
      <c r="AM155" s="17"/>
      <c r="AN155" s="17"/>
      <c r="AO155" s="17"/>
      <c r="AP155" s="17"/>
      <c r="AQ155" s="17"/>
      <c r="AR155" s="17"/>
      <c r="AS155" s="17"/>
      <c r="AT155" s="11"/>
      <c r="AU155" s="11"/>
      <c r="AV155" s="11"/>
    </row>
    <row r="156" spans="1:48">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7"/>
      <c r="AM156" s="17"/>
      <c r="AN156" s="17"/>
      <c r="AO156" s="17"/>
      <c r="AP156" s="17"/>
      <c r="AQ156" s="17"/>
      <c r="AR156" s="17"/>
      <c r="AS156" s="17"/>
      <c r="AT156" s="11"/>
      <c r="AU156" s="11"/>
      <c r="AV156" s="11"/>
    </row>
    <row r="157" spans="1:48">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7"/>
      <c r="AM157" s="17"/>
      <c r="AN157" s="17"/>
      <c r="AO157" s="17"/>
      <c r="AP157" s="17"/>
      <c r="AQ157" s="17"/>
      <c r="AR157" s="17"/>
      <c r="AS157" s="17"/>
      <c r="AT157" s="11"/>
      <c r="AU157" s="11"/>
      <c r="AV157" s="11"/>
    </row>
    <row r="158" spans="1:4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7"/>
      <c r="AM158" s="17"/>
      <c r="AN158" s="17"/>
      <c r="AO158" s="17"/>
      <c r="AP158" s="17"/>
      <c r="AQ158" s="17"/>
      <c r="AR158" s="17"/>
      <c r="AS158" s="17"/>
      <c r="AT158" s="11"/>
      <c r="AU158" s="11"/>
      <c r="AV158" s="11"/>
    </row>
    <row r="159" spans="1:48">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row>
    <row r="160" spans="1:48">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row>
    <row r="161" spans="1:48">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row>
    <row r="162" spans="1:48">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row>
    <row r="163" spans="1:48">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row>
    <row r="164" spans="1:48">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row>
    <row r="165" spans="1:48">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row>
    <row r="166" spans="1:48">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row>
    <row r="167" spans="1:48">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row>
  </sheetData>
  <sheetProtection formatCells="0" formatColumns="0" formatRows="0" insertColumns="0" insertHyperlinks="0" deleteColumns="0" deleteRows="0" sort="0" autoFilter="0" pivotTables="0"/>
  <mergeCells count="757">
    <mergeCell ref="AA132:AC132"/>
    <mergeCell ref="AD132:AK132"/>
    <mergeCell ref="AL132:AM132"/>
    <mergeCell ref="AN132:AR132"/>
    <mergeCell ref="AA133:AC133"/>
    <mergeCell ref="AD133:AK133"/>
    <mergeCell ref="AL133:AM133"/>
    <mergeCell ref="AN133:AR133"/>
    <mergeCell ref="D112:E112"/>
    <mergeCell ref="D113:E113"/>
    <mergeCell ref="D114:E114"/>
    <mergeCell ref="D115:E115"/>
    <mergeCell ref="D116:E116"/>
    <mergeCell ref="D117:E117"/>
    <mergeCell ref="D118:E118"/>
    <mergeCell ref="D119:E119"/>
    <mergeCell ref="D120:E120"/>
    <mergeCell ref="D121:E121"/>
    <mergeCell ref="A143:B143"/>
    <mergeCell ref="C143:O143"/>
    <mergeCell ref="AJ97:AJ100"/>
    <mergeCell ref="AK97:AM97"/>
    <mergeCell ref="AQ97:AQ100"/>
    <mergeCell ref="AK98:AM98"/>
    <mergeCell ref="AK99:AM99"/>
    <mergeCell ref="AK100:AM100"/>
    <mergeCell ref="AA97:AA100"/>
    <mergeCell ref="AB97:AB100"/>
    <mergeCell ref="AC97:AC100"/>
    <mergeCell ref="AD97:AD100"/>
    <mergeCell ref="AE97:AE100"/>
    <mergeCell ref="AF97:AF100"/>
    <mergeCell ref="AG97:AG100"/>
    <mergeCell ref="AH97:AH100"/>
    <mergeCell ref="AI97:AI100"/>
    <mergeCell ref="P97:P100"/>
    <mergeCell ref="Q97:Q100"/>
    <mergeCell ref="R97:R100"/>
    <mergeCell ref="S97:S100"/>
    <mergeCell ref="T97:T100"/>
    <mergeCell ref="B97:B100"/>
    <mergeCell ref="C97:D100"/>
    <mergeCell ref="H89:H92"/>
    <mergeCell ref="P93:P96"/>
    <mergeCell ref="Q93:Q96"/>
    <mergeCell ref="X93:X96"/>
    <mergeCell ref="Y93:Y96"/>
    <mergeCell ref="Z93:Z96"/>
    <mergeCell ref="AA93:AA96"/>
    <mergeCell ref="R93:R96"/>
    <mergeCell ref="S93:S96"/>
    <mergeCell ref="T93:T96"/>
    <mergeCell ref="H93:H96"/>
    <mergeCell ref="J97:J100"/>
    <mergeCell ref="K97:K100"/>
    <mergeCell ref="AQ93:AQ96"/>
    <mergeCell ref="AB89:AB92"/>
    <mergeCell ref="AC89:AC92"/>
    <mergeCell ref="AD89:AD92"/>
    <mergeCell ref="AE89:AE92"/>
    <mergeCell ref="AF89:AF92"/>
    <mergeCell ref="AG89:AG92"/>
    <mergeCell ref="U93:U96"/>
    <mergeCell ref="V93:V96"/>
    <mergeCell ref="N97:N100"/>
    <mergeCell ref="O97:O100"/>
    <mergeCell ref="AF85:AF88"/>
    <mergeCell ref="AG85:AG88"/>
    <mergeCell ref="AH85:AH88"/>
    <mergeCell ref="AH89:AH92"/>
    <mergeCell ref="AB85:AB88"/>
    <mergeCell ref="AK93:AM93"/>
    <mergeCell ref="AK94:AM94"/>
    <mergeCell ref="AK95:AM95"/>
    <mergeCell ref="AE93:AE96"/>
    <mergeCell ref="AF93:AF96"/>
    <mergeCell ref="AG93:AG96"/>
    <mergeCell ref="AH93:AH96"/>
    <mergeCell ref="AI93:AI96"/>
    <mergeCell ref="AK96:AM96"/>
    <mergeCell ref="AJ93:AJ96"/>
    <mergeCell ref="AB93:AB96"/>
    <mergeCell ref="AC93:AC96"/>
    <mergeCell ref="AD93:AD96"/>
    <mergeCell ref="AJ82:AJ84"/>
    <mergeCell ref="AJ89:AJ92"/>
    <mergeCell ref="AK81:AQ82"/>
    <mergeCell ref="AK83:AM84"/>
    <mergeCell ref="AN83:AN84"/>
    <mergeCell ref="AO83:AO84"/>
    <mergeCell ref="AK85:AM85"/>
    <mergeCell ref="AK86:AM86"/>
    <mergeCell ref="AK87:AM87"/>
    <mergeCell ref="AK88:AM88"/>
    <mergeCell ref="AK89:AM89"/>
    <mergeCell ref="AK90:AM90"/>
    <mergeCell ref="AK91:AM91"/>
    <mergeCell ref="AQ85:AQ88"/>
    <mergeCell ref="AQ89:AQ92"/>
    <mergeCell ref="AJ85:AJ88"/>
    <mergeCell ref="B81:B84"/>
    <mergeCell ref="B85:B88"/>
    <mergeCell ref="B89:B92"/>
    <mergeCell ref="B93:B96"/>
    <mergeCell ref="C81:D84"/>
    <mergeCell ref="C85:D88"/>
    <mergeCell ref="C89:D92"/>
    <mergeCell ref="C93:D96"/>
    <mergeCell ref="AH82:AI83"/>
    <mergeCell ref="J85:J88"/>
    <mergeCell ref="K85:K88"/>
    <mergeCell ref="K89:K92"/>
    <mergeCell ref="J93:J96"/>
    <mergeCell ref="K93:K96"/>
    <mergeCell ref="O93:O96"/>
    <mergeCell ref="AI89:AI92"/>
    <mergeCell ref="AD85:AD88"/>
    <mergeCell ref="Q89:Q92"/>
    <mergeCell ref="R89:R92"/>
    <mergeCell ref="S89:S92"/>
    <mergeCell ref="T89:T92"/>
    <mergeCell ref="U89:U92"/>
    <mergeCell ref="W89:W92"/>
    <mergeCell ref="X89:X92"/>
    <mergeCell ref="E66:E69"/>
    <mergeCell ref="A22:M22"/>
    <mergeCell ref="N22:AN22"/>
    <mergeCell ref="AO22:AS23"/>
    <mergeCell ref="AO24:AO25"/>
    <mergeCell ref="AP24:AP25"/>
    <mergeCell ref="AR24:AR25"/>
    <mergeCell ref="AS24:AS25"/>
    <mergeCell ref="A26:A65"/>
    <mergeCell ref="B26:B65"/>
    <mergeCell ref="C26:C65"/>
    <mergeCell ref="AD23:AE24"/>
    <mergeCell ref="AF23:AG24"/>
    <mergeCell ref="AH23:AI24"/>
    <mergeCell ref="AJ23:AK24"/>
    <mergeCell ref="AL23:AM24"/>
    <mergeCell ref="AN23:AN25"/>
    <mergeCell ref="R23:S24"/>
    <mergeCell ref="T23:U24"/>
    <mergeCell ref="V23:W24"/>
    <mergeCell ref="X23:Y24"/>
    <mergeCell ref="Z23:AA24"/>
    <mergeCell ref="AM50:AM53"/>
    <mergeCell ref="AN50:AN53"/>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D26:D65"/>
    <mergeCell ref="E26:E65"/>
    <mergeCell ref="R26:R29"/>
    <mergeCell ref="S26:S29"/>
    <mergeCell ref="X26:X29"/>
    <mergeCell ref="Y26:Y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AL26:AL29"/>
    <mergeCell ref="AM26:AM29"/>
    <mergeCell ref="AN26:AN29"/>
    <mergeCell ref="W66:W69"/>
    <mergeCell ref="X66:X69"/>
    <mergeCell ref="AB66:AB69"/>
    <mergeCell ref="D66:D69"/>
    <mergeCell ref="J50:J53"/>
    <mergeCell ref="K50:K53"/>
    <mergeCell ref="L50:L53"/>
    <mergeCell ref="M50:M53"/>
    <mergeCell ref="N50:N53"/>
    <mergeCell ref="J66:J69"/>
    <mergeCell ref="M66:M69"/>
    <mergeCell ref="V66:V69"/>
    <mergeCell ref="K66:K69"/>
    <mergeCell ref="L66:L69"/>
    <mergeCell ref="N66:N69"/>
    <mergeCell ref="O66:O69"/>
    <mergeCell ref="P66:P69"/>
    <mergeCell ref="P58:P61"/>
    <mergeCell ref="Q58:Q61"/>
    <mergeCell ref="O50:O53"/>
    <mergeCell ref="P50:P53"/>
    <mergeCell ref="Q50:Q53"/>
    <mergeCell ref="R50:R53"/>
    <mergeCell ref="S50:S53"/>
    <mergeCell ref="AS66:AS69"/>
    <mergeCell ref="AI66:AI69"/>
    <mergeCell ref="AJ66:AJ69"/>
    <mergeCell ref="AK66:AK69"/>
    <mergeCell ref="AL66:AL69"/>
    <mergeCell ref="AM66:AM69"/>
    <mergeCell ref="AN66:AN69"/>
    <mergeCell ref="AC66:AC69"/>
    <mergeCell ref="AD66:AD69"/>
    <mergeCell ref="AE66:AE69"/>
    <mergeCell ref="AF66:AF69"/>
    <mergeCell ref="AG66:AG69"/>
    <mergeCell ref="AH66:AH69"/>
    <mergeCell ref="X70:X73"/>
    <mergeCell ref="Y70:Y73"/>
    <mergeCell ref="Z70:Z73"/>
    <mergeCell ref="AA70:AA73"/>
    <mergeCell ref="AB70:AB73"/>
    <mergeCell ref="AC70:AC73"/>
    <mergeCell ref="R70:R73"/>
    <mergeCell ref="U70:U73"/>
    <mergeCell ref="V70:V73"/>
    <mergeCell ref="W70:W73"/>
    <mergeCell ref="S70:S73"/>
    <mergeCell ref="T70:T73"/>
    <mergeCell ref="AS70:AS73"/>
    <mergeCell ref="AJ70:AJ73"/>
    <mergeCell ref="AK70:AK73"/>
    <mergeCell ref="AL70:AL73"/>
    <mergeCell ref="AM70:AM73"/>
    <mergeCell ref="AN70:AN73"/>
    <mergeCell ref="AD70:AD73"/>
    <mergeCell ref="AE70:AE73"/>
    <mergeCell ref="AF70:AF73"/>
    <mergeCell ref="AG70:AG73"/>
    <mergeCell ref="AH70:AH73"/>
    <mergeCell ref="AI70:AI73"/>
    <mergeCell ref="R58:R61"/>
    <mergeCell ref="S58:S61"/>
    <mergeCell ref="T58:T61"/>
    <mergeCell ref="J58:J61"/>
    <mergeCell ref="K58:K61"/>
    <mergeCell ref="L58:L61"/>
    <mergeCell ref="M58:M61"/>
    <mergeCell ref="N58:N61"/>
    <mergeCell ref="A70:A73"/>
    <mergeCell ref="B70:B73"/>
    <mergeCell ref="C70:C73"/>
    <mergeCell ref="J70:J73"/>
    <mergeCell ref="K70:K73"/>
    <mergeCell ref="L70:L73"/>
    <mergeCell ref="M70:M73"/>
    <mergeCell ref="N70:N73"/>
    <mergeCell ref="O70:O73"/>
    <mergeCell ref="P70:P73"/>
    <mergeCell ref="Q70:Q73"/>
    <mergeCell ref="A66:A69"/>
    <mergeCell ref="B66:B69"/>
    <mergeCell ref="C66:C69"/>
    <mergeCell ref="O58:O61"/>
    <mergeCell ref="E70:E73"/>
    <mergeCell ref="J54:J57"/>
    <mergeCell ref="K54:K57"/>
    <mergeCell ref="L54:L57"/>
    <mergeCell ref="M54:M57"/>
    <mergeCell ref="N54:N57"/>
    <mergeCell ref="T50:T53"/>
    <mergeCell ref="W50:W53"/>
    <mergeCell ref="X50:X53"/>
    <mergeCell ref="Y50:Y53"/>
    <mergeCell ref="S54:S57"/>
    <mergeCell ref="T54:T57"/>
    <mergeCell ref="AB54:AB57"/>
    <mergeCell ref="AC54:AC57"/>
    <mergeCell ref="AD54:AD57"/>
    <mergeCell ref="AE54:AE57"/>
    <mergeCell ref="AF54:AF57"/>
    <mergeCell ref="U50:U53"/>
    <mergeCell ref="V50:V53"/>
    <mergeCell ref="O54:O57"/>
    <mergeCell ref="P54:P57"/>
    <mergeCell ref="Q54:Q57"/>
    <mergeCell ref="R54:R57"/>
    <mergeCell ref="AC50:AC53"/>
    <mergeCell ref="AD50:AD53"/>
    <mergeCell ref="AE50:AE53"/>
    <mergeCell ref="AF50:AF53"/>
    <mergeCell ref="Z50:Z53"/>
    <mergeCell ref="AA54:AA57"/>
    <mergeCell ref="AS50:AS53"/>
    <mergeCell ref="AG50:AG53"/>
    <mergeCell ref="AH50:AH53"/>
    <mergeCell ref="AI50:AI53"/>
    <mergeCell ref="AJ50:AJ53"/>
    <mergeCell ref="U54:U57"/>
    <mergeCell ref="V54:V57"/>
    <mergeCell ref="W54:W57"/>
    <mergeCell ref="X54:X57"/>
    <mergeCell ref="Y54:Y57"/>
    <mergeCell ref="Z54:Z57"/>
    <mergeCell ref="AM54:AM57"/>
    <mergeCell ref="AN54:AN57"/>
    <mergeCell ref="AS54:AS57"/>
    <mergeCell ref="AG54:AG57"/>
    <mergeCell ref="AH54:AH57"/>
    <mergeCell ref="AI54:AI57"/>
    <mergeCell ref="AJ54:AJ57"/>
    <mergeCell ref="AK54:AK57"/>
    <mergeCell ref="AL54:AL57"/>
    <mergeCell ref="AK50:AK53"/>
    <mergeCell ref="AL50:AL53"/>
    <mergeCell ref="AA50:AA53"/>
    <mergeCell ref="AB50:AB53"/>
    <mergeCell ref="AM58:AM61"/>
    <mergeCell ref="AN58:AN61"/>
    <mergeCell ref="AS58:AS61"/>
    <mergeCell ref="AG58:AG61"/>
    <mergeCell ref="AH58:AH61"/>
    <mergeCell ref="AI58:AI61"/>
    <mergeCell ref="AJ58:AJ61"/>
    <mergeCell ref="AK58:AK61"/>
    <mergeCell ref="AL58:AL61"/>
    <mergeCell ref="AA58:AA61"/>
    <mergeCell ref="AB58:AB61"/>
    <mergeCell ref="AC58:AC61"/>
    <mergeCell ref="AD58:AD61"/>
    <mergeCell ref="AE58:AE61"/>
    <mergeCell ref="AF58:AF61"/>
    <mergeCell ref="U58:U61"/>
    <mergeCell ref="V58:V61"/>
    <mergeCell ref="W58:W61"/>
    <mergeCell ref="X58:X61"/>
    <mergeCell ref="Y58:Y61"/>
    <mergeCell ref="Z58:Z61"/>
    <mergeCell ref="AS62:AS65"/>
    <mergeCell ref="AG62:AG65"/>
    <mergeCell ref="AH62:AH65"/>
    <mergeCell ref="AI62:AI65"/>
    <mergeCell ref="AJ62:AJ65"/>
    <mergeCell ref="AK62:AK65"/>
    <mergeCell ref="AL62:AL65"/>
    <mergeCell ref="AA62:AA65"/>
    <mergeCell ref="AB62:AB65"/>
    <mergeCell ref="AC62:AC65"/>
    <mergeCell ref="AD62:AD65"/>
    <mergeCell ref="AE62:AE65"/>
    <mergeCell ref="AF62:AF65"/>
    <mergeCell ref="Z62:Z65"/>
    <mergeCell ref="AM62:AM65"/>
    <mergeCell ref="AN62:AN65"/>
    <mergeCell ref="O62:O65"/>
    <mergeCell ref="P62:P65"/>
    <mergeCell ref="Q62:Q65"/>
    <mergeCell ref="R62:R65"/>
    <mergeCell ref="S62:S65"/>
    <mergeCell ref="T62:T65"/>
    <mergeCell ref="X82:Y83"/>
    <mergeCell ref="Z82:AA83"/>
    <mergeCell ref="AB82:AC83"/>
    <mergeCell ref="AD82:AE83"/>
    <mergeCell ref="AF82:AG83"/>
    <mergeCell ref="D70:D73"/>
    <mergeCell ref="J62:J65"/>
    <mergeCell ref="K62:K65"/>
    <mergeCell ref="L62:L65"/>
    <mergeCell ref="M62:M65"/>
    <mergeCell ref="N62:N65"/>
    <mergeCell ref="Y66:Y69"/>
    <mergeCell ref="Z66:Z69"/>
    <mergeCell ref="AA66:AA69"/>
    <mergeCell ref="Q66:Q69"/>
    <mergeCell ref="R66:R69"/>
    <mergeCell ref="S66:S69"/>
    <mergeCell ref="T66:T69"/>
    <mergeCell ref="U66:U69"/>
    <mergeCell ref="U62:U65"/>
    <mergeCell ref="V62:V65"/>
    <mergeCell ref="W62:W65"/>
    <mergeCell ref="X62:X65"/>
    <mergeCell ref="Y62:Y65"/>
    <mergeCell ref="L85:L88"/>
    <mergeCell ref="M85:M88"/>
    <mergeCell ref="N85:N88"/>
    <mergeCell ref="O85:O88"/>
    <mergeCell ref="U85:U88"/>
    <mergeCell ref="AI85:AI88"/>
    <mergeCell ref="A19:AS19"/>
    <mergeCell ref="J24:J25"/>
    <mergeCell ref="K24:K25"/>
    <mergeCell ref="L24:L25"/>
    <mergeCell ref="M24:M25"/>
    <mergeCell ref="AP74:AR74"/>
    <mergeCell ref="A24:A25"/>
    <mergeCell ref="B24:B25"/>
    <mergeCell ref="C24:C25"/>
    <mergeCell ref="E24:E25"/>
    <mergeCell ref="AQ24:AQ25"/>
    <mergeCell ref="I70:I73"/>
    <mergeCell ref="G24:G25"/>
    <mergeCell ref="H24:H25"/>
    <mergeCell ref="F26:F29"/>
    <mergeCell ref="G26:G29"/>
    <mergeCell ref="G62:G65"/>
    <mergeCell ref="F66:F69"/>
    <mergeCell ref="F85:F88"/>
    <mergeCell ref="F89:F92"/>
    <mergeCell ref="AK92:AM92"/>
    <mergeCell ref="V85:V88"/>
    <mergeCell ref="W85:W88"/>
    <mergeCell ref="X85:X88"/>
    <mergeCell ref="Y85:Y88"/>
    <mergeCell ref="Z85:Z88"/>
    <mergeCell ref="AA85:AA88"/>
    <mergeCell ref="AC85:AC88"/>
    <mergeCell ref="AE85:AE88"/>
    <mergeCell ref="I85:I88"/>
    <mergeCell ref="V89:V92"/>
    <mergeCell ref="J89:J92"/>
    <mergeCell ref="L89:L92"/>
    <mergeCell ref="M89:M92"/>
    <mergeCell ref="N89:N92"/>
    <mergeCell ref="O89:O92"/>
    <mergeCell ref="P89:P92"/>
    <mergeCell ref="P85:P88"/>
    <mergeCell ref="Q85:Q88"/>
    <mergeCell ref="R85:R88"/>
    <mergeCell ref="S85:S88"/>
    <mergeCell ref="I89:I92"/>
    <mergeCell ref="E93:E96"/>
    <mergeCell ref="A106:P106"/>
    <mergeCell ref="R106:AI106"/>
    <mergeCell ref="B107:D107"/>
    <mergeCell ref="J107:O107"/>
    <mergeCell ref="P107:V107"/>
    <mergeCell ref="W107:AF107"/>
    <mergeCell ref="W93:W96"/>
    <mergeCell ref="L93:L96"/>
    <mergeCell ref="M93:M96"/>
    <mergeCell ref="N93:N96"/>
    <mergeCell ref="A85:A96"/>
    <mergeCell ref="I93:I96"/>
    <mergeCell ref="T85:T88"/>
    <mergeCell ref="E85:E88"/>
    <mergeCell ref="E89:E92"/>
    <mergeCell ref="H85:H88"/>
    <mergeCell ref="Y89:Y92"/>
    <mergeCell ref="Z89:Z92"/>
    <mergeCell ref="AA89:AA92"/>
    <mergeCell ref="L97:L100"/>
    <mergeCell ref="M97:M100"/>
    <mergeCell ref="E97:E100"/>
    <mergeCell ref="F97:F100"/>
    <mergeCell ref="G97:G100"/>
    <mergeCell ref="H97:H100"/>
    <mergeCell ref="I97:I100"/>
    <mergeCell ref="A109:AK109"/>
    <mergeCell ref="A110:AK110"/>
    <mergeCell ref="B124:D124"/>
    <mergeCell ref="J124:P124"/>
    <mergeCell ref="Q124:W124"/>
    <mergeCell ref="X124:AG124"/>
    <mergeCell ref="AH124:AK124"/>
    <mergeCell ref="AL131:AM131"/>
    <mergeCell ref="AN131:AR131"/>
    <mergeCell ref="A130:B130"/>
    <mergeCell ref="C130:O130"/>
    <mergeCell ref="P130:Q130"/>
    <mergeCell ref="R130:Y130"/>
    <mergeCell ref="AA130:AC130"/>
    <mergeCell ref="AD130:AK130"/>
    <mergeCell ref="AL130:AM130"/>
    <mergeCell ref="AN130:AR130"/>
    <mergeCell ref="A131:B131"/>
    <mergeCell ref="C131:O131"/>
    <mergeCell ref="B1:AQ2"/>
    <mergeCell ref="B3:AQ4"/>
    <mergeCell ref="A1:A4"/>
    <mergeCell ref="AQ83:AQ84"/>
    <mergeCell ref="I24:I25"/>
    <mergeCell ref="H26:H29"/>
    <mergeCell ref="I26:I29"/>
    <mergeCell ref="H50:H53"/>
    <mergeCell ref="I50:I53"/>
    <mergeCell ref="H54:H57"/>
    <mergeCell ref="I54:I57"/>
    <mergeCell ref="H58:H61"/>
    <mergeCell ref="I58:I61"/>
    <mergeCell ref="H62:H65"/>
    <mergeCell ref="I62:I65"/>
    <mergeCell ref="H66:H69"/>
    <mergeCell ref="I66:I69"/>
    <mergeCell ref="AP83:AP84"/>
    <mergeCell ref="I81:I84"/>
    <mergeCell ref="H81:H84"/>
    <mergeCell ref="G81:G84"/>
    <mergeCell ref="F50:F53"/>
    <mergeCell ref="G50:G53"/>
    <mergeCell ref="F54:F57"/>
    <mergeCell ref="AK141:AL141"/>
    <mergeCell ref="AM141:AR141"/>
    <mergeCell ref="A142:B142"/>
    <mergeCell ref="C142:O142"/>
    <mergeCell ref="P142:Q142"/>
    <mergeCell ref="R142:Y142"/>
    <mergeCell ref="Z142:AA142"/>
    <mergeCell ref="AC142:AJ142"/>
    <mergeCell ref="AK142:AL142"/>
    <mergeCell ref="AM142:AR142"/>
    <mergeCell ref="A141:B141"/>
    <mergeCell ref="C141:O141"/>
    <mergeCell ref="P141:Q141"/>
    <mergeCell ref="R141:Y141"/>
    <mergeCell ref="Z141:AA141"/>
    <mergeCell ref="AC141:AJ141"/>
    <mergeCell ref="E81:E84"/>
    <mergeCell ref="F93:F96"/>
    <mergeCell ref="G85:G88"/>
    <mergeCell ref="G89:G92"/>
    <mergeCell ref="G93:G96"/>
    <mergeCell ref="A136:AR138"/>
    <mergeCell ref="A140:B140"/>
    <mergeCell ref="C140:O140"/>
    <mergeCell ref="P140:Q140"/>
    <mergeCell ref="R140:Y140"/>
    <mergeCell ref="Z140:AA140"/>
    <mergeCell ref="AC140:AJ140"/>
    <mergeCell ref="AK140:AL140"/>
    <mergeCell ref="AM140:AR140"/>
    <mergeCell ref="A126:Y128"/>
    <mergeCell ref="AA126:AR128"/>
    <mergeCell ref="A129:O129"/>
    <mergeCell ref="P129:Y129"/>
    <mergeCell ref="AA129:AK129"/>
    <mergeCell ref="AL129:AR129"/>
    <mergeCell ref="P131:Q131"/>
    <mergeCell ref="R131:Y131"/>
    <mergeCell ref="AA131:AC131"/>
    <mergeCell ref="AD131:AK131"/>
    <mergeCell ref="G66:G69"/>
    <mergeCell ref="F70:F73"/>
    <mergeCell ref="F24:F25"/>
    <mergeCell ref="G70:G73"/>
    <mergeCell ref="F81:F84"/>
    <mergeCell ref="F38:F41"/>
    <mergeCell ref="G38:G41"/>
    <mergeCell ref="A77:AS77"/>
    <mergeCell ref="A81:A84"/>
    <mergeCell ref="H70:H73"/>
    <mergeCell ref="G54:G57"/>
    <mergeCell ref="F58:F61"/>
    <mergeCell ref="G58:G61"/>
    <mergeCell ref="F62:F65"/>
    <mergeCell ref="J81:AJ81"/>
    <mergeCell ref="J82:K83"/>
    <mergeCell ref="L82:M83"/>
    <mergeCell ref="N82:O83"/>
    <mergeCell ref="P82:Q83"/>
    <mergeCell ref="R82:S83"/>
    <mergeCell ref="T82:U83"/>
    <mergeCell ref="V82:W83"/>
    <mergeCell ref="AN30:AN33"/>
    <mergeCell ref="AS30:AS33"/>
    <mergeCell ref="AN38:AN41"/>
    <mergeCell ref="AS38:AS41"/>
    <mergeCell ref="AN42:AN45"/>
    <mergeCell ref="AS42:AS45"/>
    <mergeCell ref="AN46:AN49"/>
    <mergeCell ref="AS46:AS49"/>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W30:W33"/>
    <mergeCell ref="X30:X33"/>
    <mergeCell ref="Y30:Y33"/>
    <mergeCell ref="Z30:Z33"/>
    <mergeCell ref="AA30:AA33"/>
    <mergeCell ref="AB30:AB33"/>
    <mergeCell ref="AC30:AC33"/>
    <mergeCell ref="AD30:AD33"/>
    <mergeCell ref="AE30:AE33"/>
    <mergeCell ref="AF30:AF33"/>
    <mergeCell ref="AG30:AG33"/>
    <mergeCell ref="AH30:AH33"/>
    <mergeCell ref="AI30:AI33"/>
    <mergeCell ref="AJ30:AJ33"/>
    <mergeCell ref="AK30:AK33"/>
    <mergeCell ref="AL30:AL33"/>
    <mergeCell ref="AM30:AM33"/>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Y38:Y41"/>
    <mergeCell ref="U42:U45"/>
    <mergeCell ref="V42:V45"/>
    <mergeCell ref="W42:W45"/>
    <mergeCell ref="X42:X45"/>
    <mergeCell ref="Z38:Z41"/>
    <mergeCell ref="AA38:AA41"/>
    <mergeCell ref="AB38:AB41"/>
    <mergeCell ref="AC38:AC41"/>
    <mergeCell ref="F42:F45"/>
    <mergeCell ref="G42:G45"/>
    <mergeCell ref="H42:H45"/>
    <mergeCell ref="I42:I45"/>
    <mergeCell ref="J42:J45"/>
    <mergeCell ref="K42:K45"/>
    <mergeCell ref="L42:L45"/>
    <mergeCell ref="M42:M45"/>
    <mergeCell ref="N42:N45"/>
    <mergeCell ref="F46:F49"/>
    <mergeCell ref="G46:G49"/>
    <mergeCell ref="H46:H49"/>
    <mergeCell ref="I46:I49"/>
    <mergeCell ref="J46:J49"/>
    <mergeCell ref="K46:K49"/>
    <mergeCell ref="L46:L49"/>
    <mergeCell ref="M46:M49"/>
    <mergeCell ref="N46:N49"/>
    <mergeCell ref="Y46:Y49"/>
    <mergeCell ref="Z46:Z49"/>
    <mergeCell ref="AA46:AA49"/>
    <mergeCell ref="AB46:AB49"/>
    <mergeCell ref="AC46:AC49"/>
    <mergeCell ref="AD46:AD49"/>
    <mergeCell ref="AE46:AE49"/>
    <mergeCell ref="AF46:AF49"/>
    <mergeCell ref="AH42:AH45"/>
    <mergeCell ref="Y42:Y45"/>
    <mergeCell ref="Z42:Z45"/>
    <mergeCell ref="AA42:AA45"/>
    <mergeCell ref="AB42:AB45"/>
    <mergeCell ref="AC42:AC45"/>
    <mergeCell ref="AD42:AD45"/>
    <mergeCell ref="AE42:AE45"/>
    <mergeCell ref="AF42:AF45"/>
    <mergeCell ref="AG42:AG45"/>
    <mergeCell ref="O34:O37"/>
    <mergeCell ref="P34:P37"/>
    <mergeCell ref="Q34:Q37"/>
    <mergeCell ref="R34:R37"/>
    <mergeCell ref="S34:S37"/>
    <mergeCell ref="T34:T37"/>
    <mergeCell ref="U34:U37"/>
    <mergeCell ref="V34:V37"/>
    <mergeCell ref="X46:X49"/>
    <mergeCell ref="O46:O49"/>
    <mergeCell ref="P46:P49"/>
    <mergeCell ref="Q46:Q49"/>
    <mergeCell ref="R46:R49"/>
    <mergeCell ref="S46:S49"/>
    <mergeCell ref="T46:T49"/>
    <mergeCell ref="U46:U49"/>
    <mergeCell ref="V46:V49"/>
    <mergeCell ref="W46:W49"/>
    <mergeCell ref="O42:O45"/>
    <mergeCell ref="P42:P45"/>
    <mergeCell ref="Q42:Q45"/>
    <mergeCell ref="R42:R45"/>
    <mergeCell ref="S42:S45"/>
    <mergeCell ref="T42:T45"/>
    <mergeCell ref="F34:F37"/>
    <mergeCell ref="G34:G37"/>
    <mergeCell ref="H34:H37"/>
    <mergeCell ref="I34:I37"/>
    <mergeCell ref="J34:J37"/>
    <mergeCell ref="K34:K37"/>
    <mergeCell ref="L34:L37"/>
    <mergeCell ref="M34:M37"/>
    <mergeCell ref="N34:N37"/>
    <mergeCell ref="AD34:AD37"/>
    <mergeCell ref="AE34:AE37"/>
    <mergeCell ref="AG46:AG49"/>
    <mergeCell ref="AH46:AH49"/>
    <mergeCell ref="AI46:AI49"/>
    <mergeCell ref="AJ46:AJ49"/>
    <mergeCell ref="AK46:AK49"/>
    <mergeCell ref="AL46:AL49"/>
    <mergeCell ref="AM46:AM49"/>
    <mergeCell ref="AI42:AI45"/>
    <mergeCell ref="AJ42:AJ45"/>
    <mergeCell ref="AK42:AK45"/>
    <mergeCell ref="AL42:AL45"/>
    <mergeCell ref="AM42:AM45"/>
    <mergeCell ref="AI38:AI41"/>
    <mergeCell ref="AJ38:AJ41"/>
    <mergeCell ref="AK38:AK41"/>
    <mergeCell ref="AL38:AL41"/>
    <mergeCell ref="AM38:AM41"/>
    <mergeCell ref="AE38:AE41"/>
    <mergeCell ref="AF38:AF41"/>
    <mergeCell ref="AG38:AG41"/>
    <mergeCell ref="AH38:AH41"/>
    <mergeCell ref="AD38:AD41"/>
    <mergeCell ref="AS34:AS37"/>
    <mergeCell ref="A97:A100"/>
    <mergeCell ref="U97:U100"/>
    <mergeCell ref="V97:V100"/>
    <mergeCell ref="W97:W100"/>
    <mergeCell ref="X97:X100"/>
    <mergeCell ref="Y97:Y100"/>
    <mergeCell ref="Z97:Z100"/>
    <mergeCell ref="AF34:AF37"/>
    <mergeCell ref="AG34:AG37"/>
    <mergeCell ref="AH34:AH37"/>
    <mergeCell ref="AI34:AI37"/>
    <mergeCell ref="AJ34:AJ37"/>
    <mergeCell ref="AK34:AK37"/>
    <mergeCell ref="AL34:AL37"/>
    <mergeCell ref="AM34:AM37"/>
    <mergeCell ref="AN34:AN37"/>
    <mergeCell ref="W34:W37"/>
    <mergeCell ref="X34:X37"/>
    <mergeCell ref="Y34:Y37"/>
    <mergeCell ref="Z34:Z37"/>
    <mergeCell ref="AA34:AA37"/>
    <mergeCell ref="AB34:AB37"/>
    <mergeCell ref="AC34:AC37"/>
  </mergeCells>
  <phoneticPr fontId="25" type="noConversion"/>
  <conditionalFormatting sqref="P70:Q70">
    <cfRule type="colorScale" priority="180">
      <colorScale>
        <cfvo type="min"/>
        <cfvo type="max"/>
        <color rgb="FFFFDB75"/>
        <color theme="9" tint="0.39997558519241921"/>
      </colorScale>
    </cfRule>
  </conditionalFormatting>
  <conditionalFormatting sqref="R70:AM70">
    <cfRule type="colorScale" priority="178">
      <colorScale>
        <cfvo type="min"/>
        <cfvo type="max"/>
        <color rgb="FFFFDB75"/>
        <color theme="9" tint="0.39997558519241921"/>
      </colorScale>
    </cfRule>
  </conditionalFormatting>
  <conditionalFormatting sqref="P66:AM66">
    <cfRule type="colorScale" priority="77">
      <colorScale>
        <cfvo type="min"/>
        <cfvo type="max"/>
        <color rgb="FFFFDB75"/>
        <color theme="9" tint="0.39997558519241921"/>
      </colorScale>
    </cfRule>
  </conditionalFormatting>
  <conditionalFormatting sqref="L85:M85 L89:M89 L93:M93">
    <cfRule type="colorScale" priority="185">
      <colorScale>
        <cfvo type="min"/>
        <cfvo type="max"/>
        <color rgb="FFFFDB75"/>
        <color theme="9" tint="0.39997558519241921"/>
      </colorScale>
    </cfRule>
  </conditionalFormatting>
  <conditionalFormatting sqref="AC93:AG93 AA93 AI93 N85:AI85 N89:AI89 N93:Y93">
    <cfRule type="colorScale" priority="189">
      <colorScale>
        <cfvo type="min"/>
        <cfvo type="max"/>
        <color rgb="FFFFDB75"/>
        <color theme="9" tint="0.39997558519241921"/>
      </colorScale>
    </cfRule>
  </conditionalFormatting>
  <conditionalFormatting sqref="Z93">
    <cfRule type="colorScale" priority="50">
      <colorScale>
        <cfvo type="min"/>
        <cfvo type="max"/>
        <color rgb="FFFFDB75"/>
        <color theme="9" tint="0.39997558519241921"/>
      </colorScale>
    </cfRule>
  </conditionalFormatting>
  <conditionalFormatting sqref="AB93">
    <cfRule type="colorScale" priority="49">
      <colorScale>
        <cfvo type="min"/>
        <cfvo type="max"/>
        <color rgb="FFFFDB75"/>
        <color theme="9" tint="0.39997558519241921"/>
      </colorScale>
    </cfRule>
  </conditionalFormatting>
  <conditionalFormatting sqref="AH93">
    <cfRule type="colorScale" priority="48">
      <colorScale>
        <cfvo type="min"/>
        <cfvo type="max"/>
        <color rgb="FFFFDB75"/>
        <color theme="9" tint="0.39997558519241921"/>
      </colorScale>
    </cfRule>
  </conditionalFormatting>
  <conditionalFormatting sqref="P26:Q26">
    <cfRule type="colorScale" priority="39">
      <colorScale>
        <cfvo type="min"/>
        <cfvo type="max"/>
        <color rgb="FFFFDB75"/>
        <color theme="9" tint="0.39997558519241921"/>
      </colorScale>
    </cfRule>
  </conditionalFormatting>
  <conditionalFormatting sqref="R26:AM26">
    <cfRule type="colorScale" priority="38">
      <colorScale>
        <cfvo type="min"/>
        <cfvo type="max"/>
        <color rgb="FFFFDB75"/>
        <color theme="9" tint="0.39997558519241921"/>
      </colorScale>
    </cfRule>
  </conditionalFormatting>
  <conditionalFormatting sqref="P30">
    <cfRule type="colorScale" priority="37">
      <colorScale>
        <cfvo type="min"/>
        <cfvo type="max"/>
        <color rgb="FFFFDB75"/>
        <color theme="9" tint="0.39997558519241921"/>
      </colorScale>
    </cfRule>
  </conditionalFormatting>
  <conditionalFormatting sqref="U30:W30 Y30:AI30">
    <cfRule type="colorScale" priority="36">
      <colorScale>
        <cfvo type="min"/>
        <cfvo type="max"/>
        <color rgb="FFFFDB75"/>
        <color theme="9" tint="0.39997558519241921"/>
      </colorScale>
    </cfRule>
  </conditionalFormatting>
  <conditionalFormatting sqref="P34:Q34">
    <cfRule type="colorScale" priority="40">
      <colorScale>
        <cfvo type="min"/>
        <cfvo type="max"/>
        <color rgb="FFFFDB75"/>
        <color theme="9" tint="0.39997558519241921"/>
      </colorScale>
    </cfRule>
  </conditionalFormatting>
  <conditionalFormatting sqref="R34:AM34">
    <cfRule type="colorScale" priority="41">
      <colorScale>
        <cfvo type="min"/>
        <cfvo type="max"/>
        <color rgb="FFFFDB75"/>
        <color theme="9" tint="0.39997558519241921"/>
      </colorScale>
    </cfRule>
  </conditionalFormatting>
  <conditionalFormatting sqref="AJ38">
    <cfRule type="colorScale" priority="35">
      <colorScale>
        <cfvo type="min"/>
        <cfvo type="max"/>
        <color rgb="FFFFDB75"/>
        <color theme="9" tint="0.39997558519241921"/>
      </colorScale>
    </cfRule>
  </conditionalFormatting>
  <conditionalFormatting sqref="AH42">
    <cfRule type="colorScale" priority="34">
      <colorScale>
        <cfvo type="min"/>
        <cfvo type="max"/>
        <color rgb="FFFFDB75"/>
        <color theme="9" tint="0.39997558519241921"/>
      </colorScale>
    </cfRule>
  </conditionalFormatting>
  <conditionalFormatting sqref="V38:W38">
    <cfRule type="colorScale" priority="33">
      <colorScale>
        <cfvo type="min"/>
        <cfvo type="max"/>
        <color rgb="FFFFDB75"/>
        <color theme="9" tint="0.39997558519241921"/>
      </colorScale>
    </cfRule>
  </conditionalFormatting>
  <conditionalFormatting sqref="Z38">
    <cfRule type="colorScale" priority="32">
      <colorScale>
        <cfvo type="min"/>
        <cfvo type="max"/>
        <color rgb="FFFFDB75"/>
        <color theme="9" tint="0.39997558519241921"/>
      </colorScale>
    </cfRule>
  </conditionalFormatting>
  <conditionalFormatting sqref="AF42">
    <cfRule type="colorScale" priority="31">
      <colorScale>
        <cfvo type="min"/>
        <cfvo type="max"/>
        <color rgb="FFFFDB75"/>
        <color theme="9" tint="0.39997558519241921"/>
      </colorScale>
    </cfRule>
  </conditionalFormatting>
  <conditionalFormatting sqref="Q30">
    <cfRule type="colorScale" priority="30">
      <colorScale>
        <cfvo type="min"/>
        <cfvo type="max"/>
        <color rgb="FFFFDB75"/>
        <color theme="9" tint="0.39997558519241921"/>
      </colorScale>
    </cfRule>
  </conditionalFormatting>
  <conditionalFormatting sqref="R30">
    <cfRule type="colorScale" priority="29">
      <colorScale>
        <cfvo type="min"/>
        <cfvo type="max"/>
        <color rgb="FFFFDB75"/>
        <color theme="9" tint="0.39997558519241921"/>
      </colorScale>
    </cfRule>
  </conditionalFormatting>
  <conditionalFormatting sqref="S30">
    <cfRule type="colorScale" priority="28">
      <colorScale>
        <cfvo type="min"/>
        <cfvo type="max"/>
        <color rgb="FFFFDB75"/>
        <color theme="9" tint="0.39997558519241921"/>
      </colorScale>
    </cfRule>
  </conditionalFormatting>
  <conditionalFormatting sqref="AJ30:AM30">
    <cfRule type="colorScale" priority="26">
      <colorScale>
        <cfvo type="min"/>
        <cfvo type="max"/>
        <color rgb="FFFFDB75"/>
        <color theme="9" tint="0.39997558519241921"/>
      </colorScale>
    </cfRule>
  </conditionalFormatting>
  <conditionalFormatting sqref="AD38">
    <cfRule type="colorScale" priority="42">
      <colorScale>
        <cfvo type="min"/>
        <cfvo type="max"/>
        <color rgb="FFFFDB75"/>
        <color theme="9" tint="0.39997558519241921"/>
      </colorScale>
    </cfRule>
  </conditionalFormatting>
  <conditionalFormatting sqref="AB42">
    <cfRule type="colorScale" priority="20">
      <colorScale>
        <cfvo type="min"/>
        <cfvo type="max"/>
        <color rgb="FFFFDB75"/>
        <color theme="9" tint="0.39997558519241921"/>
      </colorScale>
    </cfRule>
  </conditionalFormatting>
  <conditionalFormatting sqref="X38:Y38">
    <cfRule type="colorScale" priority="19">
      <colorScale>
        <cfvo type="min"/>
        <cfvo type="max"/>
        <color rgb="FFFFDB75"/>
        <color theme="9" tint="0.39997558519241921"/>
      </colorScale>
    </cfRule>
  </conditionalFormatting>
  <conditionalFormatting sqref="T38">
    <cfRule type="colorScale" priority="18">
      <colorScale>
        <cfvo type="min"/>
        <cfvo type="max"/>
        <color rgb="FFFFDB75"/>
        <color theme="9" tint="0.39997558519241921"/>
      </colorScale>
    </cfRule>
  </conditionalFormatting>
  <conditionalFormatting sqref="AD42">
    <cfRule type="colorScale" priority="17">
      <colorScale>
        <cfvo type="min"/>
        <cfvo type="max"/>
        <color rgb="FFFFDB75"/>
        <color theme="9" tint="0.39997558519241921"/>
      </colorScale>
    </cfRule>
  </conditionalFormatting>
  <conditionalFormatting sqref="Z42:AA42">
    <cfRule type="colorScale" priority="16">
      <colorScale>
        <cfvo type="min"/>
        <cfvo type="max"/>
        <color rgb="FFFFDB75"/>
        <color theme="9" tint="0.39997558519241921"/>
      </colorScale>
    </cfRule>
  </conditionalFormatting>
  <conditionalFormatting sqref="X42">
    <cfRule type="colorScale" priority="15">
      <colorScale>
        <cfvo type="min"/>
        <cfvo type="max"/>
        <color rgb="FFFFDB75"/>
        <color theme="9" tint="0.39997558519241921"/>
      </colorScale>
    </cfRule>
  </conditionalFormatting>
  <conditionalFormatting sqref="V42">
    <cfRule type="colorScale" priority="14">
      <colorScale>
        <cfvo type="min"/>
        <cfvo type="max"/>
        <color rgb="FFFFDB75"/>
        <color theme="9" tint="0.39997558519241921"/>
      </colorScale>
    </cfRule>
  </conditionalFormatting>
  <conditionalFormatting sqref="T42">
    <cfRule type="colorScale" priority="13">
      <colorScale>
        <cfvo type="min"/>
        <cfvo type="max"/>
        <color rgb="FFFFDB75"/>
        <color theme="9" tint="0.39997558519241921"/>
      </colorScale>
    </cfRule>
  </conditionalFormatting>
  <conditionalFormatting sqref="P97:Q97">
    <cfRule type="colorScale" priority="12">
      <colorScale>
        <cfvo type="min"/>
        <cfvo type="max"/>
        <color rgb="FFFFDB75"/>
        <color theme="9" tint="0.39997558519241921"/>
      </colorScale>
    </cfRule>
  </conditionalFormatting>
  <conditionalFormatting sqref="V97:W97">
    <cfRule type="colorScale" priority="11">
      <colorScale>
        <cfvo type="min"/>
        <cfvo type="max"/>
        <color rgb="FFFFDB75"/>
        <color theme="9" tint="0.39997558519241921"/>
      </colorScale>
    </cfRule>
  </conditionalFormatting>
  <conditionalFormatting sqref="X97">
    <cfRule type="colorScale" priority="10">
      <colorScale>
        <cfvo type="min"/>
        <cfvo type="max"/>
        <color rgb="FFFFDB75"/>
        <color theme="9" tint="0.39997558519241921"/>
      </colorScale>
    </cfRule>
  </conditionalFormatting>
  <conditionalFormatting sqref="R97">
    <cfRule type="colorScale" priority="9">
      <colorScale>
        <cfvo type="min"/>
        <cfvo type="max"/>
        <color rgb="FFFFDB75"/>
        <color theme="9" tint="0.39997558519241921"/>
      </colorScale>
    </cfRule>
  </conditionalFormatting>
  <conditionalFormatting sqref="AB97">
    <cfRule type="colorScale" priority="8">
      <colorScale>
        <cfvo type="min"/>
        <cfvo type="max"/>
        <color rgb="FFFFDB75"/>
        <color theme="9" tint="0.39997558519241921"/>
      </colorScale>
    </cfRule>
  </conditionalFormatting>
  <conditionalFormatting sqref="AF38">
    <cfRule type="colorScale" priority="7">
      <colorScale>
        <cfvo type="min"/>
        <cfvo type="max"/>
        <color rgb="FFFFDB75"/>
        <color theme="9" tint="0.39997558519241921"/>
      </colorScale>
    </cfRule>
  </conditionalFormatting>
  <conditionalFormatting sqref="AH38">
    <cfRule type="colorScale" priority="6">
      <colorScale>
        <cfvo type="min"/>
        <cfvo type="max"/>
        <color rgb="FFFFDB75"/>
        <color theme="9" tint="0.39997558519241921"/>
      </colorScale>
    </cfRule>
  </conditionalFormatting>
  <conditionalFormatting sqref="T30">
    <cfRule type="colorScale" priority="5">
      <colorScale>
        <cfvo type="min"/>
        <cfvo type="max"/>
        <color rgb="FFFFDB75"/>
        <color theme="9" tint="0.39997558519241921"/>
      </colorScale>
    </cfRule>
  </conditionalFormatting>
  <conditionalFormatting sqref="X30">
    <cfRule type="colorScale" priority="4">
      <colorScale>
        <cfvo type="min"/>
        <cfvo type="max"/>
        <color rgb="FFFFDB75"/>
        <color theme="9" tint="0.39997558519241921"/>
      </colorScale>
    </cfRule>
  </conditionalFormatting>
  <conditionalFormatting sqref="AJ42">
    <cfRule type="colorScale" priority="3">
      <colorScale>
        <cfvo type="min"/>
        <cfvo type="max"/>
        <color rgb="FFFFDB75"/>
        <color theme="9" tint="0.39997558519241921"/>
      </colorScale>
    </cfRule>
  </conditionalFormatting>
  <conditionalFormatting sqref="AL42">
    <cfRule type="colorScale" priority="2">
      <colorScale>
        <cfvo type="min"/>
        <cfvo type="max"/>
        <color rgb="FFFFDB75"/>
        <color theme="9" tint="0.39997558519241921"/>
      </colorScale>
    </cfRule>
  </conditionalFormatting>
  <conditionalFormatting sqref="U38">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A70:A73</xm:sqref>
        </x14:dataValidation>
        <x14:dataValidation type="list" allowBlank="1" showInputMessage="1" showErrorMessage="1" xr:uid="{00000000-0002-0000-0000-000004000000}">
          <x14:formula1>
            <xm:f>Hoja1!$C$39:$C$56</xm:f>
          </x14:formula1>
          <xm:sqref>B70:B73</xm:sqref>
        </x14:dataValidation>
        <x14:dataValidation type="list" allowBlank="1" showInputMessage="1" showErrorMessage="1" xr:uid="{00000000-0002-0000-0000-000005000000}">
          <x14:formula1>
            <xm:f>Hoja1!$C$58:$C$95</xm:f>
          </x14:formula1>
          <xm:sqref>C70:C73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C7C91-0BFB-47D4-802E-45FFB34156BC}">
  <sheetPr>
    <pageSetUpPr fitToPage="1"/>
  </sheetPr>
  <dimension ref="B1:AC61"/>
  <sheetViews>
    <sheetView showGridLines="0" view="pageBreakPreview" topLeftCell="A34" zoomScaleNormal="100" zoomScaleSheetLayoutView="100" workbookViewId="0">
      <selection activeCell="B45" sqref="B45:X45"/>
    </sheetView>
  </sheetViews>
  <sheetFormatPr baseColWidth="10" defaultColWidth="5.140625" defaultRowHeight="13.5" customHeight="1"/>
  <cols>
    <col min="1" max="1" width="5.140625" style="86"/>
    <col min="2" max="2" width="12.28515625" style="86" bestFit="1" customWidth="1"/>
    <col min="3" max="3" width="11.7109375" style="86" customWidth="1"/>
    <col min="4" max="4" width="12.7109375" style="61" customWidth="1"/>
    <col min="5" max="5" width="9.140625" style="61" customWidth="1"/>
    <col min="6" max="12" width="7.42578125" style="86" customWidth="1"/>
    <col min="13" max="13" width="11.85546875" style="86" customWidth="1"/>
    <col min="14" max="23" width="7.42578125" style="86" customWidth="1"/>
    <col min="24" max="24" width="10.5703125" style="86" customWidth="1"/>
    <col min="25" max="25" width="12.5703125" style="86" customWidth="1"/>
    <col min="26" max="26" width="11.7109375" style="86" customWidth="1"/>
    <col min="27" max="27" width="29.7109375" style="86" customWidth="1"/>
    <col min="28" max="28" width="16.28515625" style="45" customWidth="1"/>
    <col min="29" max="29" width="5.140625" style="45"/>
    <col min="30" max="16384" width="5.140625" style="86"/>
  </cols>
  <sheetData>
    <row r="1" spans="2:27" ht="15.6" customHeight="1">
      <c r="B1" s="292"/>
      <c r="C1" s="292"/>
      <c r="D1" s="292" t="s">
        <v>0</v>
      </c>
      <c r="E1" s="292"/>
      <c r="F1" s="292"/>
      <c r="G1" s="292"/>
      <c r="H1" s="292"/>
      <c r="I1" s="292"/>
      <c r="J1" s="292"/>
      <c r="K1" s="292"/>
      <c r="L1" s="292"/>
      <c r="M1" s="292"/>
      <c r="N1" s="292"/>
      <c r="O1" s="292"/>
      <c r="P1" s="292"/>
      <c r="Q1" s="292"/>
      <c r="R1" s="292"/>
      <c r="S1" s="323" t="s">
        <v>1</v>
      </c>
      <c r="T1" s="323"/>
      <c r="U1" s="323"/>
      <c r="V1" s="323" t="s">
        <v>220</v>
      </c>
      <c r="W1" s="323"/>
      <c r="X1" s="323"/>
    </row>
    <row r="2" spans="2:27" ht="12.75">
      <c r="B2" s="292"/>
      <c r="C2" s="292"/>
      <c r="D2" s="292"/>
      <c r="E2" s="292"/>
      <c r="F2" s="292"/>
      <c r="G2" s="292"/>
      <c r="H2" s="292"/>
      <c r="I2" s="292"/>
      <c r="J2" s="292"/>
      <c r="K2" s="292"/>
      <c r="L2" s="292"/>
      <c r="M2" s="292"/>
      <c r="N2" s="292"/>
      <c r="O2" s="292"/>
      <c r="P2" s="292"/>
      <c r="Q2" s="292"/>
      <c r="R2" s="292"/>
      <c r="S2" s="323" t="s">
        <v>3</v>
      </c>
      <c r="T2" s="323"/>
      <c r="U2" s="323"/>
      <c r="V2" s="324" t="s">
        <v>221</v>
      </c>
      <c r="W2" s="324"/>
      <c r="X2" s="324"/>
    </row>
    <row r="3" spans="2:27" ht="12.75">
      <c r="B3" s="292"/>
      <c r="C3" s="292"/>
      <c r="D3" s="292" t="s">
        <v>222</v>
      </c>
      <c r="E3" s="292"/>
      <c r="F3" s="292"/>
      <c r="G3" s="292"/>
      <c r="H3" s="292"/>
      <c r="I3" s="292"/>
      <c r="J3" s="292"/>
      <c r="K3" s="292"/>
      <c r="L3" s="292"/>
      <c r="M3" s="292"/>
      <c r="N3" s="292"/>
      <c r="O3" s="292"/>
      <c r="P3" s="292"/>
      <c r="Q3" s="292"/>
      <c r="R3" s="292"/>
      <c r="S3" s="323" t="s">
        <v>5</v>
      </c>
      <c r="T3" s="323"/>
      <c r="U3" s="323"/>
      <c r="V3" s="323" t="s">
        <v>6</v>
      </c>
      <c r="W3" s="323"/>
      <c r="X3" s="323"/>
    </row>
    <row r="4" spans="2:27" ht="15.6" customHeight="1">
      <c r="B4" s="292"/>
      <c r="C4" s="292"/>
      <c r="D4" s="292"/>
      <c r="E4" s="292"/>
      <c r="F4" s="292"/>
      <c r="G4" s="292"/>
      <c r="H4" s="292"/>
      <c r="I4" s="292"/>
      <c r="J4" s="292"/>
      <c r="K4" s="292"/>
      <c r="L4" s="292"/>
      <c r="M4" s="292"/>
      <c r="N4" s="292"/>
      <c r="O4" s="292"/>
      <c r="P4" s="292"/>
      <c r="Q4" s="292"/>
      <c r="R4" s="292"/>
      <c r="S4" s="323" t="s">
        <v>223</v>
      </c>
      <c r="T4" s="323"/>
      <c r="U4" s="323"/>
      <c r="V4" s="322">
        <v>44725</v>
      </c>
      <c r="W4" s="292"/>
      <c r="X4" s="292"/>
    </row>
    <row r="5" spans="2:27" ht="9" customHeight="1">
      <c r="B5" s="286"/>
      <c r="C5" s="287"/>
      <c r="D5" s="287"/>
      <c r="E5" s="287"/>
      <c r="F5" s="287"/>
      <c r="G5" s="287"/>
      <c r="H5" s="287"/>
      <c r="I5" s="287"/>
      <c r="J5" s="287"/>
      <c r="K5" s="287"/>
      <c r="L5" s="287"/>
      <c r="M5" s="287"/>
      <c r="N5" s="287"/>
      <c r="O5" s="287"/>
      <c r="P5" s="287"/>
      <c r="Q5" s="287"/>
      <c r="R5" s="287"/>
      <c r="S5" s="287"/>
      <c r="T5" s="287"/>
      <c r="U5" s="287"/>
      <c r="V5" s="287"/>
      <c r="W5" s="287"/>
      <c r="X5" s="288"/>
    </row>
    <row r="6" spans="2:27" ht="18.600000000000001" customHeight="1">
      <c r="B6" s="293" t="s">
        <v>224</v>
      </c>
      <c r="C6" s="294"/>
      <c r="D6" s="294"/>
      <c r="E6" s="294"/>
      <c r="F6" s="294"/>
      <c r="G6" s="294"/>
      <c r="H6" s="294"/>
      <c r="I6" s="294"/>
      <c r="J6" s="294"/>
      <c r="K6" s="294"/>
      <c r="L6" s="294"/>
      <c r="M6" s="294"/>
      <c r="N6" s="294"/>
      <c r="O6" s="294"/>
      <c r="P6" s="294"/>
      <c r="Q6" s="294"/>
      <c r="R6" s="294"/>
      <c r="S6" s="294"/>
      <c r="T6" s="294"/>
      <c r="U6" s="294"/>
      <c r="V6" s="294"/>
      <c r="W6" s="294"/>
      <c r="X6" s="295"/>
    </row>
    <row r="7" spans="2:27" ht="16.899999999999999" customHeight="1">
      <c r="B7" s="286" t="s">
        <v>225</v>
      </c>
      <c r="C7" s="287"/>
      <c r="D7" s="287"/>
      <c r="E7" s="287"/>
      <c r="F7" s="287"/>
      <c r="G7" s="287"/>
      <c r="H7" s="288"/>
      <c r="I7" s="286" t="s">
        <v>226</v>
      </c>
      <c r="J7" s="287"/>
      <c r="K7" s="287"/>
      <c r="L7" s="287"/>
      <c r="M7" s="287"/>
      <c r="N7" s="287"/>
      <c r="O7" s="287"/>
      <c r="P7" s="287"/>
      <c r="Q7" s="287"/>
      <c r="R7" s="287"/>
      <c r="S7" s="287"/>
      <c r="T7" s="288"/>
      <c r="U7" s="286" t="s">
        <v>227</v>
      </c>
      <c r="V7" s="287"/>
      <c r="W7" s="287"/>
      <c r="X7" s="288"/>
    </row>
    <row r="8" spans="2:27" ht="26.65" customHeight="1">
      <c r="B8" s="280" t="s">
        <v>228</v>
      </c>
      <c r="C8" s="281"/>
      <c r="D8" s="281"/>
      <c r="E8" s="281"/>
      <c r="F8" s="281"/>
      <c r="G8" s="281"/>
      <c r="H8" s="282"/>
      <c r="I8" s="280" t="s">
        <v>229</v>
      </c>
      <c r="J8" s="281"/>
      <c r="K8" s="281"/>
      <c r="L8" s="281"/>
      <c r="M8" s="281"/>
      <c r="N8" s="281"/>
      <c r="O8" s="281"/>
      <c r="P8" s="281"/>
      <c r="Q8" s="281"/>
      <c r="R8" s="281"/>
      <c r="S8" s="281"/>
      <c r="T8" s="282"/>
      <c r="U8" s="280" t="s">
        <v>230</v>
      </c>
      <c r="V8" s="281"/>
      <c r="W8" s="281"/>
      <c r="X8" s="282"/>
    </row>
    <row r="9" spans="2:27" ht="19.149999999999999" customHeight="1">
      <c r="B9" s="293" t="s">
        <v>231</v>
      </c>
      <c r="C9" s="294"/>
      <c r="D9" s="294"/>
      <c r="E9" s="294"/>
      <c r="F9" s="294"/>
      <c r="G9" s="294"/>
      <c r="H9" s="294"/>
      <c r="I9" s="294"/>
      <c r="J9" s="294"/>
      <c r="K9" s="294"/>
      <c r="L9" s="294"/>
      <c r="M9" s="294"/>
      <c r="N9" s="294"/>
      <c r="O9" s="294"/>
      <c r="P9" s="294"/>
      <c r="Q9" s="294"/>
      <c r="R9" s="294"/>
      <c r="S9" s="294"/>
      <c r="T9" s="294"/>
      <c r="U9" s="294"/>
      <c r="V9" s="294"/>
      <c r="W9" s="294"/>
      <c r="X9" s="295"/>
    </row>
    <row r="10" spans="2:27" ht="15" customHeight="1">
      <c r="B10" s="292" t="s">
        <v>232</v>
      </c>
      <c r="C10" s="292"/>
      <c r="D10" s="292"/>
      <c r="E10" s="292"/>
      <c r="F10" s="292"/>
      <c r="G10" s="286" t="s">
        <v>233</v>
      </c>
      <c r="H10" s="287"/>
      <c r="I10" s="287"/>
      <c r="J10" s="287"/>
      <c r="K10" s="287"/>
      <c r="L10" s="287"/>
      <c r="M10" s="287"/>
      <c r="N10" s="287"/>
      <c r="O10" s="288"/>
      <c r="P10" s="286" t="s">
        <v>234</v>
      </c>
      <c r="Q10" s="287"/>
      <c r="R10" s="287"/>
      <c r="S10" s="287"/>
      <c r="T10" s="287"/>
      <c r="U10" s="288"/>
      <c r="V10" s="286" t="s">
        <v>3</v>
      </c>
      <c r="W10" s="287"/>
      <c r="X10" s="288"/>
    </row>
    <row r="11" spans="2:27" ht="30" customHeight="1">
      <c r="B11" s="257" t="s">
        <v>235</v>
      </c>
      <c r="C11" s="257"/>
      <c r="D11" s="257"/>
      <c r="E11" s="257"/>
      <c r="F11" s="257"/>
      <c r="G11" s="252" t="s">
        <v>236</v>
      </c>
      <c r="H11" s="253"/>
      <c r="I11" s="253"/>
      <c r="J11" s="253"/>
      <c r="K11" s="253"/>
      <c r="L11" s="253"/>
      <c r="M11" s="253"/>
      <c r="N11" s="253"/>
      <c r="O11" s="254"/>
      <c r="P11" s="280" t="s">
        <v>237</v>
      </c>
      <c r="Q11" s="281"/>
      <c r="R11" s="281"/>
      <c r="S11" s="281"/>
      <c r="T11" s="281"/>
      <c r="U11" s="282"/>
      <c r="V11" s="318" t="s">
        <v>238</v>
      </c>
      <c r="W11" s="319"/>
      <c r="X11" s="320"/>
    </row>
    <row r="12" spans="2:27" ht="49.9" customHeight="1">
      <c r="B12" s="292" t="s">
        <v>239</v>
      </c>
      <c r="C12" s="292"/>
      <c r="D12" s="292"/>
      <c r="E12" s="292"/>
      <c r="F12" s="292" t="s">
        <v>240</v>
      </c>
      <c r="G12" s="292"/>
      <c r="H12" s="292"/>
      <c r="I12" s="292"/>
      <c r="J12" s="292"/>
      <c r="K12" s="292"/>
      <c r="L12" s="292"/>
      <c r="M12" s="292"/>
      <c r="N12" s="321" t="s">
        <v>241</v>
      </c>
      <c r="O12" s="321"/>
      <c r="P12" s="321"/>
      <c r="Q12" s="321"/>
      <c r="R12" s="321"/>
      <c r="S12" s="292" t="s">
        <v>242</v>
      </c>
      <c r="T12" s="292"/>
      <c r="U12" s="292"/>
      <c r="V12" s="292"/>
      <c r="W12" s="292"/>
      <c r="X12" s="292"/>
    </row>
    <row r="13" spans="2:27" ht="69.95" customHeight="1">
      <c r="B13" s="257" t="s">
        <v>243</v>
      </c>
      <c r="C13" s="257"/>
      <c r="D13" s="257"/>
      <c r="E13" s="257"/>
      <c r="F13" s="257" t="s">
        <v>244</v>
      </c>
      <c r="G13" s="311"/>
      <c r="H13" s="311"/>
      <c r="I13" s="311"/>
      <c r="J13" s="311"/>
      <c r="K13" s="311"/>
      <c r="L13" s="311"/>
      <c r="M13" s="311"/>
      <c r="N13" s="257" t="s">
        <v>245</v>
      </c>
      <c r="O13" s="257"/>
      <c r="P13" s="257"/>
      <c r="Q13" s="257"/>
      <c r="R13" s="257"/>
      <c r="S13" s="257" t="s">
        <v>245</v>
      </c>
      <c r="T13" s="257"/>
      <c r="U13" s="257"/>
      <c r="V13" s="257"/>
      <c r="W13" s="257"/>
      <c r="X13" s="257"/>
    </row>
    <row r="14" spans="2:27" ht="16.149999999999999" customHeight="1">
      <c r="B14" s="312" t="s">
        <v>246</v>
      </c>
      <c r="C14" s="313"/>
      <c r="D14" s="313"/>
      <c r="E14" s="313"/>
      <c r="F14" s="314"/>
      <c r="G14" s="300" t="s">
        <v>247</v>
      </c>
      <c r="H14" s="307"/>
      <c r="I14" s="307"/>
      <c r="J14" s="301"/>
      <c r="K14" s="312" t="s">
        <v>248</v>
      </c>
      <c r="L14" s="313"/>
      <c r="M14" s="313"/>
      <c r="N14" s="314"/>
      <c r="O14" s="286" t="s">
        <v>249</v>
      </c>
      <c r="P14" s="287"/>
      <c r="Q14" s="287"/>
      <c r="R14" s="287"/>
      <c r="S14" s="287"/>
      <c r="T14" s="287"/>
      <c r="U14" s="287"/>
      <c r="V14" s="287"/>
      <c r="W14" s="287"/>
      <c r="X14" s="288"/>
      <c r="Y14" s="46"/>
      <c r="Z14" s="46"/>
      <c r="AA14" s="46"/>
    </row>
    <row r="15" spans="2:27" ht="30" customHeight="1">
      <c r="B15" s="315"/>
      <c r="C15" s="316"/>
      <c r="D15" s="316"/>
      <c r="E15" s="316"/>
      <c r="F15" s="317"/>
      <c r="G15" s="302"/>
      <c r="H15" s="308"/>
      <c r="I15" s="308"/>
      <c r="J15" s="303"/>
      <c r="K15" s="315"/>
      <c r="L15" s="316"/>
      <c r="M15" s="316"/>
      <c r="N15" s="317"/>
      <c r="O15" s="286" t="s">
        <v>250</v>
      </c>
      <c r="P15" s="287"/>
      <c r="Q15" s="287"/>
      <c r="R15" s="288"/>
      <c r="S15" s="289" t="s">
        <v>251</v>
      </c>
      <c r="T15" s="290"/>
      <c r="U15" s="291"/>
      <c r="V15" s="289" t="s">
        <v>252</v>
      </c>
      <c r="W15" s="290"/>
      <c r="X15" s="291"/>
      <c r="Y15" s="46"/>
      <c r="Z15" s="46"/>
      <c r="AA15" s="46"/>
    </row>
    <row r="16" spans="2:27" ht="35.1" customHeight="1">
      <c r="B16" s="257" t="s">
        <v>253</v>
      </c>
      <c r="C16" s="257"/>
      <c r="D16" s="257"/>
      <c r="E16" s="257"/>
      <c r="F16" s="257"/>
      <c r="G16" s="309" t="s">
        <v>254</v>
      </c>
      <c r="H16" s="309"/>
      <c r="I16" s="309"/>
      <c r="J16" s="309"/>
      <c r="K16" s="309">
        <v>0.7</v>
      </c>
      <c r="L16" s="309"/>
      <c r="M16" s="309"/>
      <c r="N16" s="309"/>
      <c r="O16" s="81" t="s">
        <v>255</v>
      </c>
      <c r="P16" s="81" t="s">
        <v>256</v>
      </c>
      <c r="Q16" s="81" t="s">
        <v>257</v>
      </c>
      <c r="R16" s="81" t="s">
        <v>258</v>
      </c>
      <c r="S16" s="257" t="s">
        <v>259</v>
      </c>
      <c r="T16" s="257"/>
      <c r="U16" s="257"/>
      <c r="V16" s="310" t="s">
        <v>256</v>
      </c>
      <c r="W16" s="310"/>
      <c r="X16" s="310"/>
    </row>
    <row r="17" spans="2:27" ht="35.1" customHeight="1">
      <c r="B17" s="257"/>
      <c r="C17" s="257"/>
      <c r="D17" s="257"/>
      <c r="E17" s="257"/>
      <c r="F17" s="257"/>
      <c r="G17" s="309"/>
      <c r="H17" s="309"/>
      <c r="I17" s="309"/>
      <c r="J17" s="309"/>
      <c r="K17" s="309"/>
      <c r="L17" s="309"/>
      <c r="M17" s="309"/>
      <c r="N17" s="309"/>
      <c r="O17" s="97" t="s">
        <v>245</v>
      </c>
      <c r="P17" s="97">
        <v>0.7</v>
      </c>
      <c r="Q17" s="97">
        <v>0.7</v>
      </c>
      <c r="R17" s="97">
        <v>0.7</v>
      </c>
      <c r="S17" s="257"/>
      <c r="T17" s="257"/>
      <c r="U17" s="257"/>
      <c r="V17" s="310"/>
      <c r="W17" s="310"/>
      <c r="X17" s="310"/>
    </row>
    <row r="18" spans="2:27" ht="18" customHeight="1">
      <c r="B18" s="293" t="s">
        <v>260</v>
      </c>
      <c r="C18" s="294"/>
      <c r="D18" s="294"/>
      <c r="E18" s="294"/>
      <c r="F18" s="294"/>
      <c r="G18" s="294"/>
      <c r="H18" s="294"/>
      <c r="I18" s="294"/>
      <c r="J18" s="294"/>
      <c r="K18" s="294"/>
      <c r="L18" s="294"/>
      <c r="M18" s="294"/>
      <c r="N18" s="294"/>
      <c r="O18" s="294"/>
      <c r="P18" s="294"/>
      <c r="Q18" s="294"/>
      <c r="R18" s="294"/>
      <c r="S18" s="294"/>
      <c r="T18" s="294"/>
      <c r="U18" s="294"/>
      <c r="V18" s="294"/>
      <c r="W18" s="294"/>
      <c r="X18" s="295"/>
      <c r="Z18" s="86" t="s">
        <v>261</v>
      </c>
    </row>
    <row r="19" spans="2:27" ht="34.9" customHeight="1">
      <c r="B19" s="298" t="s">
        <v>262</v>
      </c>
      <c r="C19" s="300" t="s">
        <v>263</v>
      </c>
      <c r="D19" s="301"/>
      <c r="E19" s="300" t="s">
        <v>264</v>
      </c>
      <c r="F19" s="301"/>
      <c r="G19" s="304" t="s">
        <v>265</v>
      </c>
      <c r="H19" s="305"/>
      <c r="I19" s="305"/>
      <c r="J19" s="305"/>
      <c r="K19" s="305"/>
      <c r="L19" s="305"/>
      <c r="M19" s="305"/>
      <c r="N19" s="305"/>
      <c r="O19" s="305"/>
      <c r="P19" s="305"/>
      <c r="Q19" s="305"/>
      <c r="R19" s="306"/>
      <c r="S19" s="300" t="s">
        <v>266</v>
      </c>
      <c r="T19" s="307"/>
      <c r="U19" s="307"/>
      <c r="V19" s="307"/>
      <c r="W19" s="307"/>
      <c r="X19" s="301"/>
    </row>
    <row r="20" spans="2:27" ht="28.5" customHeight="1">
      <c r="B20" s="299"/>
      <c r="C20" s="302"/>
      <c r="D20" s="303"/>
      <c r="E20" s="302"/>
      <c r="F20" s="303"/>
      <c r="G20" s="286" t="s">
        <v>267</v>
      </c>
      <c r="H20" s="287"/>
      <c r="I20" s="288"/>
      <c r="J20" s="286" t="s">
        <v>268</v>
      </c>
      <c r="K20" s="287"/>
      <c r="L20" s="288"/>
      <c r="M20" s="289" t="s">
        <v>269</v>
      </c>
      <c r="N20" s="290"/>
      <c r="O20" s="291"/>
      <c r="P20" s="289" t="s">
        <v>270</v>
      </c>
      <c r="Q20" s="290"/>
      <c r="R20" s="291"/>
      <c r="S20" s="302"/>
      <c r="T20" s="308"/>
      <c r="U20" s="308"/>
      <c r="V20" s="308"/>
      <c r="W20" s="308"/>
      <c r="X20" s="303"/>
    </row>
    <row r="21" spans="2:27" ht="30" customHeight="1">
      <c r="B21" s="95" t="s">
        <v>271</v>
      </c>
      <c r="C21" s="252" t="s">
        <v>272</v>
      </c>
      <c r="D21" s="254"/>
      <c r="E21" s="296">
        <v>0.7</v>
      </c>
      <c r="F21" s="297"/>
      <c r="G21" s="296">
        <v>0.7</v>
      </c>
      <c r="H21" s="253"/>
      <c r="I21" s="254"/>
      <c r="J21" s="296" t="s">
        <v>273</v>
      </c>
      <c r="K21" s="253"/>
      <c r="L21" s="254"/>
      <c r="M21" s="296" t="s">
        <v>274</v>
      </c>
      <c r="N21" s="253"/>
      <c r="O21" s="254"/>
      <c r="P21" s="252" t="s">
        <v>275</v>
      </c>
      <c r="Q21" s="253"/>
      <c r="R21" s="254"/>
      <c r="S21" s="252" t="s">
        <v>276</v>
      </c>
      <c r="T21" s="253"/>
      <c r="U21" s="253"/>
      <c r="V21" s="253"/>
      <c r="W21" s="253"/>
      <c r="X21" s="254"/>
    </row>
    <row r="22" spans="2:27" ht="25.15" customHeight="1">
      <c r="B22" s="292" t="s">
        <v>277</v>
      </c>
      <c r="C22" s="292"/>
      <c r="D22" s="292"/>
      <c r="E22" s="292"/>
      <c r="F22" s="292"/>
      <c r="G22" s="292"/>
      <c r="H22" s="292"/>
      <c r="I22" s="292"/>
      <c r="J22" s="292"/>
      <c r="K22" s="292"/>
      <c r="L22" s="292"/>
      <c r="M22" s="292"/>
      <c r="N22" s="292" t="s">
        <v>278</v>
      </c>
      <c r="O22" s="292"/>
      <c r="P22" s="292"/>
      <c r="Q22" s="292"/>
      <c r="R22" s="292"/>
      <c r="S22" s="292"/>
      <c r="T22" s="292"/>
      <c r="U22" s="292"/>
      <c r="V22" s="292"/>
      <c r="W22" s="292"/>
      <c r="X22" s="292"/>
    </row>
    <row r="23" spans="2:27" ht="50.1" customHeight="1">
      <c r="B23" s="257" t="s">
        <v>279</v>
      </c>
      <c r="C23" s="257"/>
      <c r="D23" s="257"/>
      <c r="E23" s="257"/>
      <c r="F23" s="257"/>
      <c r="G23" s="257"/>
      <c r="H23" s="257"/>
      <c r="I23" s="257"/>
      <c r="J23" s="257"/>
      <c r="K23" s="257"/>
      <c r="L23" s="257"/>
      <c r="M23" s="257"/>
      <c r="N23" s="257" t="s">
        <v>280</v>
      </c>
      <c r="O23" s="257"/>
      <c r="P23" s="257"/>
      <c r="Q23" s="257"/>
      <c r="R23" s="257"/>
      <c r="S23" s="257"/>
      <c r="T23" s="257"/>
      <c r="U23" s="257"/>
      <c r="V23" s="257"/>
      <c r="W23" s="257"/>
      <c r="X23" s="257"/>
      <c r="AA23" s="47"/>
    </row>
    <row r="24" spans="2:27" ht="19.149999999999999" customHeight="1">
      <c r="B24" s="293" t="s">
        <v>281</v>
      </c>
      <c r="C24" s="294"/>
      <c r="D24" s="294"/>
      <c r="E24" s="294"/>
      <c r="F24" s="294"/>
      <c r="G24" s="294"/>
      <c r="H24" s="294"/>
      <c r="I24" s="294"/>
      <c r="J24" s="294"/>
      <c r="K24" s="294"/>
      <c r="L24" s="294"/>
      <c r="M24" s="294"/>
      <c r="N24" s="294"/>
      <c r="O24" s="294"/>
      <c r="P24" s="294"/>
      <c r="Q24" s="294"/>
      <c r="R24" s="294"/>
      <c r="S24" s="294"/>
      <c r="T24" s="294"/>
      <c r="U24" s="294"/>
      <c r="V24" s="294"/>
      <c r="W24" s="294"/>
      <c r="X24" s="295"/>
    </row>
    <row r="25" spans="2:27" ht="19.149999999999999" customHeight="1">
      <c r="B25" s="284" t="s">
        <v>282</v>
      </c>
      <c r="C25" s="285"/>
      <c r="D25" s="286" t="s">
        <v>283</v>
      </c>
      <c r="E25" s="287"/>
      <c r="F25" s="287"/>
      <c r="G25" s="287"/>
      <c r="H25" s="288"/>
      <c r="I25" s="286" t="s">
        <v>284</v>
      </c>
      <c r="J25" s="287"/>
      <c r="K25" s="287"/>
      <c r="L25" s="287"/>
      <c r="M25" s="288"/>
      <c r="N25" s="286" t="s">
        <v>285</v>
      </c>
      <c r="O25" s="287"/>
      <c r="P25" s="287"/>
      <c r="Q25" s="287"/>
      <c r="R25" s="287"/>
      <c r="S25" s="288"/>
      <c r="T25" s="289" t="s">
        <v>286</v>
      </c>
      <c r="U25" s="290"/>
      <c r="V25" s="290"/>
      <c r="W25" s="290"/>
      <c r="X25" s="291"/>
    </row>
    <row r="26" spans="2:27" ht="19.149999999999999" customHeight="1">
      <c r="B26" s="276" t="s">
        <v>287</v>
      </c>
      <c r="C26" s="276"/>
      <c r="D26" s="277">
        <v>208492</v>
      </c>
      <c r="E26" s="278"/>
      <c r="F26" s="278"/>
      <c r="G26" s="278"/>
      <c r="H26" s="279"/>
      <c r="I26" s="277">
        <v>278856</v>
      </c>
      <c r="J26" s="278"/>
      <c r="K26" s="278"/>
      <c r="L26" s="278"/>
      <c r="M26" s="279"/>
      <c r="N26" s="280"/>
      <c r="O26" s="281"/>
      <c r="P26" s="281"/>
      <c r="Q26" s="281"/>
      <c r="R26" s="281"/>
      <c r="S26" s="282"/>
      <c r="T26" s="280"/>
      <c r="U26" s="281"/>
      <c r="V26" s="281"/>
      <c r="W26" s="281"/>
      <c r="X26" s="282"/>
      <c r="Z26" s="49"/>
      <c r="AA26" s="49"/>
    </row>
    <row r="27" spans="2:27" ht="19.149999999999999" customHeight="1">
      <c r="B27" s="276" t="s">
        <v>288</v>
      </c>
      <c r="C27" s="276"/>
      <c r="D27" s="277">
        <v>256689</v>
      </c>
      <c r="E27" s="278"/>
      <c r="F27" s="278"/>
      <c r="G27" s="278"/>
      <c r="H27" s="279"/>
      <c r="I27" s="277">
        <f>338678</f>
        <v>338678</v>
      </c>
      <c r="J27" s="278"/>
      <c r="K27" s="278"/>
      <c r="L27" s="278"/>
      <c r="M27" s="279"/>
      <c r="N27" s="280"/>
      <c r="O27" s="281"/>
      <c r="P27" s="281"/>
      <c r="Q27" s="281"/>
      <c r="R27" s="281"/>
      <c r="S27" s="282"/>
      <c r="T27" s="280"/>
      <c r="U27" s="281"/>
      <c r="V27" s="281"/>
      <c r="W27" s="281"/>
      <c r="X27" s="282"/>
      <c r="Y27" s="47"/>
    </row>
    <row r="28" spans="2:27" ht="19.899999999999999" customHeight="1">
      <c r="B28" s="283" t="s">
        <v>289</v>
      </c>
      <c r="C28" s="283"/>
      <c r="D28" s="283"/>
      <c r="E28" s="283"/>
      <c r="F28" s="283"/>
      <c r="G28" s="283"/>
      <c r="H28" s="283"/>
      <c r="I28" s="283"/>
      <c r="J28" s="283"/>
      <c r="K28" s="283"/>
      <c r="L28" s="283"/>
      <c r="M28" s="283"/>
      <c r="N28" s="283"/>
      <c r="O28" s="283"/>
      <c r="P28" s="283"/>
      <c r="Q28" s="283"/>
      <c r="R28" s="283"/>
      <c r="S28" s="283"/>
      <c r="T28" s="283"/>
      <c r="U28" s="283"/>
      <c r="V28" s="283"/>
      <c r="W28" s="283"/>
      <c r="X28" s="283"/>
    </row>
    <row r="29" spans="2:27" ht="19.899999999999999" customHeight="1">
      <c r="B29" s="98"/>
      <c r="C29" s="99"/>
      <c r="D29" s="99"/>
      <c r="E29" s="99"/>
      <c r="F29" s="99"/>
      <c r="G29" s="99"/>
      <c r="H29" s="99"/>
      <c r="I29" s="99"/>
      <c r="J29" s="99"/>
      <c r="K29" s="99"/>
      <c r="L29" s="99"/>
      <c r="M29" s="99"/>
      <c r="N29" s="99"/>
      <c r="O29" s="99"/>
      <c r="P29" s="99"/>
      <c r="Q29" s="99"/>
      <c r="R29" s="99"/>
      <c r="S29" s="99"/>
      <c r="T29" s="99"/>
      <c r="U29" s="99"/>
      <c r="V29" s="99"/>
      <c r="W29" s="99"/>
      <c r="X29" s="100"/>
    </row>
    <row r="30" spans="2:27" ht="50.1" customHeight="1">
      <c r="B30" s="93" t="s">
        <v>290</v>
      </c>
      <c r="C30" s="96" t="s">
        <v>291</v>
      </c>
      <c r="D30" s="96" t="s">
        <v>292</v>
      </c>
      <c r="E30" s="96" t="s">
        <v>293</v>
      </c>
      <c r="H30" s="331"/>
      <c r="I30" s="331"/>
      <c r="J30" s="331"/>
      <c r="K30" s="331"/>
      <c r="L30" s="331"/>
      <c r="M30" s="331"/>
      <c r="N30" s="331"/>
      <c r="O30" s="331"/>
      <c r="P30" s="331"/>
      <c r="Q30" s="331"/>
      <c r="R30" s="331"/>
      <c r="S30" s="330"/>
      <c r="T30" s="330"/>
      <c r="U30" s="330"/>
      <c r="V30" s="330"/>
      <c r="W30" s="330"/>
      <c r="X30" s="329"/>
    </row>
    <row r="31" spans="2:27" ht="17.649999999999999" customHeight="1">
      <c r="B31" s="48" t="s">
        <v>27</v>
      </c>
      <c r="C31" s="50">
        <f>IF(ISERROR($D$26/$D$27),0,$D$26/$D$27)</f>
        <v>0.81223581844177195</v>
      </c>
      <c r="D31" s="51">
        <f>$E$21</f>
        <v>0.7</v>
      </c>
      <c r="E31" s="273">
        <f>AVERAGE(C31:C34)*0.33</f>
        <v>0.13493716216510476</v>
      </c>
      <c r="H31" s="334"/>
      <c r="I31" s="334"/>
      <c r="J31" s="331"/>
      <c r="K31" s="331"/>
      <c r="L31" s="52"/>
      <c r="M31" s="53"/>
      <c r="N31" s="334"/>
      <c r="O31" s="334"/>
      <c r="P31" s="334"/>
      <c r="Q31" s="334"/>
      <c r="R31" s="334"/>
      <c r="S31" s="333"/>
      <c r="T31" s="333"/>
      <c r="U31" s="333"/>
      <c r="V31" s="333"/>
      <c r="W31" s="333"/>
      <c r="X31" s="332"/>
    </row>
    <row r="32" spans="2:27" ht="17.649999999999999" customHeight="1">
      <c r="B32" s="48" t="s">
        <v>30</v>
      </c>
      <c r="C32" s="50">
        <f>IF(ISERROR($I$26/$I$27),0,$I$26/$I$27)</f>
        <v>0.82336614719586154</v>
      </c>
      <c r="D32" s="51">
        <f>$E$21</f>
        <v>0.7</v>
      </c>
      <c r="E32" s="274"/>
      <c r="H32" s="331"/>
      <c r="I32" s="331"/>
      <c r="J32" s="331"/>
      <c r="K32" s="331"/>
      <c r="L32" s="54"/>
      <c r="M32" s="52"/>
      <c r="N32" s="331"/>
      <c r="O32" s="331"/>
      <c r="P32" s="331"/>
      <c r="Q32" s="331"/>
      <c r="R32" s="331"/>
      <c r="S32" s="333"/>
      <c r="T32" s="333"/>
      <c r="U32" s="333"/>
      <c r="V32" s="333"/>
      <c r="W32" s="333"/>
      <c r="X32" s="332"/>
    </row>
    <row r="33" spans="2:27" ht="17.649999999999999" customHeight="1">
      <c r="B33" s="48" t="s">
        <v>33</v>
      </c>
      <c r="C33" s="50">
        <f>IF(ISERROR($N$26/$N$27),0,$N$26/$N$27)</f>
        <v>0</v>
      </c>
      <c r="D33" s="51">
        <f>$E$21</f>
        <v>0.7</v>
      </c>
      <c r="E33" s="274"/>
      <c r="H33" s="331"/>
      <c r="I33" s="331"/>
      <c r="J33" s="331"/>
      <c r="K33" s="331"/>
      <c r="L33" s="54"/>
      <c r="M33" s="52"/>
      <c r="N33" s="331"/>
      <c r="O33" s="331"/>
      <c r="P33" s="331"/>
      <c r="Q33" s="331"/>
      <c r="R33" s="331"/>
      <c r="S33" s="333"/>
      <c r="T33" s="333"/>
      <c r="U33" s="333"/>
      <c r="V33" s="333"/>
      <c r="W33" s="333"/>
      <c r="X33" s="332"/>
    </row>
    <row r="34" spans="2:27" ht="17.649999999999999" customHeight="1">
      <c r="B34" s="48" t="s">
        <v>36</v>
      </c>
      <c r="C34" s="50">
        <f>IF(ISERROR($T$26/$T$27),0,$T$26/$T$27)</f>
        <v>0</v>
      </c>
      <c r="D34" s="51">
        <f>$E$21</f>
        <v>0.7</v>
      </c>
      <c r="E34" s="275"/>
      <c r="H34" s="331"/>
      <c r="I34" s="331"/>
      <c r="J34" s="331"/>
      <c r="K34" s="331"/>
      <c r="L34" s="54"/>
      <c r="M34" s="52"/>
      <c r="N34" s="331"/>
      <c r="O34" s="331"/>
      <c r="P34" s="331"/>
      <c r="Q34" s="331"/>
      <c r="R34" s="331"/>
      <c r="S34" s="333"/>
      <c r="T34" s="333"/>
      <c r="U34" s="333"/>
      <c r="V34" s="333"/>
      <c r="W34" s="333"/>
      <c r="X34" s="332"/>
    </row>
    <row r="35" spans="2:27" ht="30.6" customHeight="1">
      <c r="B35" s="270" t="s">
        <v>294</v>
      </c>
      <c r="C35" s="271"/>
      <c r="D35" s="271"/>
      <c r="E35" s="272"/>
      <c r="H35" s="331"/>
      <c r="I35" s="331"/>
      <c r="J35" s="331"/>
      <c r="K35" s="331"/>
      <c r="L35" s="54"/>
      <c r="M35" s="52"/>
      <c r="N35" s="331"/>
      <c r="O35" s="331"/>
      <c r="P35" s="331"/>
      <c r="Q35" s="331"/>
      <c r="R35" s="331"/>
      <c r="S35" s="333"/>
      <c r="T35" s="333"/>
      <c r="U35" s="333"/>
      <c r="V35" s="333"/>
      <c r="W35" s="333"/>
      <c r="X35" s="332"/>
    </row>
    <row r="36" spans="2:27" ht="17.649999999999999" customHeight="1">
      <c r="B36" s="80"/>
      <c r="C36" s="58"/>
      <c r="D36" s="79"/>
      <c r="E36" s="79"/>
      <c r="H36" s="331"/>
      <c r="I36" s="331"/>
      <c r="J36" s="331"/>
      <c r="K36" s="331"/>
      <c r="L36" s="54"/>
      <c r="M36" s="52"/>
      <c r="N36" s="331"/>
      <c r="O36" s="331"/>
      <c r="P36" s="331"/>
      <c r="Q36" s="331"/>
      <c r="R36" s="331"/>
      <c r="S36" s="333"/>
      <c r="T36" s="333"/>
      <c r="U36" s="333"/>
      <c r="V36" s="333"/>
      <c r="W36" s="333"/>
      <c r="X36" s="332"/>
    </row>
    <row r="37" spans="2:27" ht="17.649999999999999" customHeight="1">
      <c r="B37" s="80"/>
      <c r="C37" s="58"/>
      <c r="D37" s="79"/>
      <c r="E37" s="79"/>
      <c r="H37" s="331"/>
      <c r="I37" s="331"/>
      <c r="J37" s="331"/>
      <c r="K37" s="331"/>
      <c r="L37" s="54"/>
      <c r="M37" s="52"/>
      <c r="N37" s="331"/>
      <c r="O37" s="331"/>
      <c r="P37" s="331"/>
      <c r="Q37" s="331"/>
      <c r="R37" s="331"/>
      <c r="S37" s="333"/>
      <c r="T37" s="333"/>
      <c r="U37" s="333"/>
      <c r="V37" s="333"/>
      <c r="W37" s="333"/>
      <c r="X37" s="332"/>
    </row>
    <row r="38" spans="2:27" ht="17.649999999999999" customHeight="1">
      <c r="B38" s="80"/>
      <c r="C38" s="58"/>
      <c r="D38" s="79"/>
      <c r="E38" s="79"/>
      <c r="H38" s="331"/>
      <c r="I38" s="331"/>
      <c r="J38" s="331"/>
      <c r="K38" s="331"/>
      <c r="L38" s="54"/>
      <c r="M38" s="52"/>
      <c r="N38" s="331"/>
      <c r="O38" s="331"/>
      <c r="P38" s="331"/>
      <c r="Q38" s="331"/>
      <c r="R38" s="331"/>
      <c r="S38" s="333"/>
      <c r="T38" s="333"/>
      <c r="U38" s="333"/>
      <c r="V38" s="333"/>
      <c r="W38" s="333"/>
      <c r="X38" s="332"/>
    </row>
    <row r="39" spans="2:27" ht="17.649999999999999" customHeight="1">
      <c r="B39" s="80"/>
      <c r="C39" s="58"/>
      <c r="D39" s="79"/>
      <c r="E39" s="79"/>
      <c r="H39" s="331"/>
      <c r="I39" s="331"/>
      <c r="J39" s="331"/>
      <c r="K39" s="331"/>
      <c r="L39" s="54"/>
      <c r="M39" s="52"/>
      <c r="N39" s="331"/>
      <c r="O39" s="331"/>
      <c r="P39" s="331"/>
      <c r="Q39" s="331"/>
      <c r="R39" s="331"/>
      <c r="S39" s="333"/>
      <c r="T39" s="333"/>
      <c r="U39" s="333"/>
      <c r="V39" s="333"/>
      <c r="W39" s="333"/>
      <c r="X39" s="332"/>
    </row>
    <row r="40" spans="2:27" ht="17.649999999999999" customHeight="1">
      <c r="B40" s="80"/>
      <c r="C40" s="58"/>
      <c r="D40" s="79"/>
      <c r="E40" s="79"/>
      <c r="H40" s="331"/>
      <c r="I40" s="331"/>
      <c r="J40" s="331"/>
      <c r="K40" s="331"/>
      <c r="L40" s="54"/>
      <c r="M40" s="52"/>
      <c r="N40" s="331"/>
      <c r="O40" s="331"/>
      <c r="P40" s="331"/>
      <c r="Q40" s="331"/>
      <c r="R40" s="331"/>
      <c r="S40" s="333"/>
      <c r="T40" s="333"/>
      <c r="U40" s="333"/>
      <c r="V40" s="333"/>
      <c r="W40" s="333"/>
      <c r="X40" s="332"/>
    </row>
    <row r="41" spans="2:27" ht="17.649999999999999" customHeight="1">
      <c r="B41" s="80"/>
      <c r="C41" s="58"/>
      <c r="D41" s="79"/>
      <c r="E41" s="79"/>
      <c r="H41" s="331"/>
      <c r="I41" s="331"/>
      <c r="J41" s="331"/>
      <c r="K41" s="331"/>
      <c r="L41" s="54"/>
      <c r="M41" s="52"/>
      <c r="N41" s="331"/>
      <c r="O41" s="331"/>
      <c r="P41" s="331"/>
      <c r="Q41" s="331"/>
      <c r="R41" s="331"/>
      <c r="S41" s="333"/>
      <c r="T41" s="333"/>
      <c r="U41" s="333"/>
      <c r="V41" s="333"/>
      <c r="W41" s="333"/>
      <c r="X41" s="332"/>
    </row>
    <row r="42" spans="2:27" ht="17.25" customHeight="1">
      <c r="B42" s="80"/>
      <c r="C42" s="58"/>
      <c r="D42" s="79"/>
      <c r="E42" s="79"/>
      <c r="H42" s="331"/>
      <c r="I42" s="331"/>
      <c r="J42" s="331"/>
      <c r="K42" s="331"/>
      <c r="L42" s="54"/>
      <c r="M42" s="52"/>
      <c r="N42" s="331"/>
      <c r="O42" s="331"/>
      <c r="P42" s="331"/>
      <c r="Q42" s="331"/>
      <c r="R42" s="331"/>
      <c r="S42" s="330"/>
      <c r="T42" s="330"/>
      <c r="U42" s="330"/>
      <c r="V42" s="330"/>
      <c r="W42" s="330"/>
      <c r="X42" s="329"/>
    </row>
    <row r="43" spans="2:27" ht="17.25" customHeight="1">
      <c r="B43" s="78"/>
      <c r="C43" s="77"/>
      <c r="D43" s="76"/>
      <c r="E43" s="76"/>
      <c r="F43" s="72"/>
      <c r="G43" s="72"/>
      <c r="H43" s="72"/>
      <c r="I43" s="72"/>
      <c r="J43" s="72"/>
      <c r="K43" s="72"/>
      <c r="L43" s="55"/>
      <c r="M43" s="101"/>
      <c r="N43" s="72"/>
      <c r="O43" s="72"/>
      <c r="P43" s="72"/>
      <c r="Q43" s="72"/>
      <c r="R43" s="72"/>
      <c r="S43" s="72"/>
      <c r="T43" s="72"/>
      <c r="U43" s="72"/>
      <c r="V43" s="72"/>
      <c r="W43" s="72"/>
      <c r="X43" s="73"/>
    </row>
    <row r="44" spans="2:27" ht="15.75" customHeight="1">
      <c r="B44" s="266" t="s">
        <v>295</v>
      </c>
      <c r="C44" s="266"/>
      <c r="D44" s="266"/>
      <c r="E44" s="266"/>
      <c r="F44" s="266"/>
      <c r="G44" s="266"/>
      <c r="H44" s="266"/>
      <c r="I44" s="266"/>
      <c r="J44" s="266"/>
      <c r="K44" s="266"/>
      <c r="L44" s="266"/>
      <c r="M44" s="266"/>
      <c r="N44" s="266"/>
      <c r="O44" s="266"/>
      <c r="P44" s="266"/>
      <c r="Q44" s="266"/>
      <c r="R44" s="266"/>
      <c r="S44" s="266"/>
      <c r="T44" s="266"/>
      <c r="U44" s="266"/>
      <c r="V44" s="266"/>
      <c r="W44" s="266"/>
      <c r="X44" s="266"/>
      <c r="Z44" s="56"/>
    </row>
    <row r="45" spans="2:27" ht="67.5" customHeight="1">
      <c r="B45" s="267" t="s">
        <v>296</v>
      </c>
      <c r="C45" s="268"/>
      <c r="D45" s="268"/>
      <c r="E45" s="268"/>
      <c r="F45" s="268"/>
      <c r="G45" s="268"/>
      <c r="H45" s="268"/>
      <c r="I45" s="268"/>
      <c r="J45" s="268"/>
      <c r="K45" s="268"/>
      <c r="L45" s="268"/>
      <c r="M45" s="268"/>
      <c r="N45" s="268"/>
      <c r="O45" s="268"/>
      <c r="P45" s="268"/>
      <c r="Q45" s="268"/>
      <c r="R45" s="268"/>
      <c r="S45" s="268"/>
      <c r="T45" s="268"/>
      <c r="U45" s="268"/>
      <c r="V45" s="268"/>
      <c r="W45" s="268"/>
      <c r="X45" s="269"/>
      <c r="Y45" s="52"/>
      <c r="Z45" s="52"/>
      <c r="AA45" s="52"/>
    </row>
    <row r="46" spans="2:27" ht="18" customHeight="1">
      <c r="B46" s="259" t="s">
        <v>297</v>
      </c>
      <c r="C46" s="259"/>
      <c r="D46" s="259"/>
      <c r="E46" s="259"/>
      <c r="F46" s="259"/>
      <c r="G46" s="259"/>
      <c r="H46" s="259"/>
      <c r="I46" s="259"/>
      <c r="J46" s="259"/>
      <c r="K46" s="259"/>
      <c r="L46" s="259"/>
      <c r="M46" s="259"/>
      <c r="N46" s="259"/>
      <c r="O46" s="259"/>
      <c r="P46" s="259"/>
      <c r="Q46" s="259"/>
      <c r="R46" s="259"/>
      <c r="S46" s="259"/>
      <c r="T46" s="259"/>
      <c r="U46" s="259"/>
      <c r="V46" s="259"/>
      <c r="W46" s="259"/>
      <c r="X46" s="259"/>
      <c r="Y46" s="57"/>
      <c r="Z46" s="58"/>
      <c r="AA46" s="54"/>
    </row>
    <row r="47" spans="2:27" ht="51.75" customHeight="1">
      <c r="B47" s="260" t="s">
        <v>298</v>
      </c>
      <c r="C47" s="261"/>
      <c r="D47" s="261"/>
      <c r="E47" s="261"/>
      <c r="F47" s="261"/>
      <c r="G47" s="261"/>
      <c r="H47" s="261"/>
      <c r="I47" s="261"/>
      <c r="J47" s="261"/>
      <c r="K47" s="261"/>
      <c r="L47" s="261"/>
      <c r="M47" s="261"/>
      <c r="N47" s="261"/>
      <c r="O47" s="261"/>
      <c r="P47" s="261"/>
      <c r="Q47" s="261"/>
      <c r="R47" s="261"/>
      <c r="S47" s="261"/>
      <c r="T47" s="261"/>
      <c r="U47" s="261"/>
      <c r="V47" s="261"/>
      <c r="W47" s="261"/>
      <c r="X47" s="262"/>
      <c r="Y47" s="57"/>
      <c r="Z47" s="58"/>
      <c r="AA47" s="54"/>
    </row>
    <row r="48" spans="2:27" ht="16.149999999999999" customHeight="1">
      <c r="B48" s="259" t="s">
        <v>299</v>
      </c>
      <c r="C48" s="259"/>
      <c r="D48" s="259"/>
      <c r="E48" s="259"/>
      <c r="F48" s="259"/>
      <c r="G48" s="259"/>
      <c r="H48" s="259"/>
      <c r="I48" s="259"/>
      <c r="J48" s="259"/>
      <c r="K48" s="259"/>
      <c r="L48" s="259"/>
      <c r="M48" s="259"/>
      <c r="N48" s="259"/>
      <c r="O48" s="259"/>
      <c r="P48" s="259"/>
      <c r="Q48" s="259"/>
      <c r="R48" s="259"/>
      <c r="S48" s="259"/>
      <c r="T48" s="259"/>
      <c r="U48" s="259"/>
      <c r="V48" s="259"/>
      <c r="W48" s="259"/>
      <c r="X48" s="259"/>
      <c r="Y48" s="57"/>
      <c r="Z48" s="58"/>
      <c r="AA48" s="54"/>
    </row>
    <row r="49" spans="2:27" ht="15.6" customHeight="1">
      <c r="B49" s="59" t="s">
        <v>3</v>
      </c>
      <c r="C49" s="263" t="s">
        <v>300</v>
      </c>
      <c r="D49" s="264"/>
      <c r="E49" s="265" t="s">
        <v>301</v>
      </c>
      <c r="F49" s="263"/>
      <c r="G49" s="263"/>
      <c r="H49" s="263"/>
      <c r="I49" s="263"/>
      <c r="J49" s="263"/>
      <c r="K49" s="264"/>
      <c r="L49" s="265" t="s">
        <v>302</v>
      </c>
      <c r="M49" s="263"/>
      <c r="N49" s="263"/>
      <c r="O49" s="263"/>
      <c r="P49" s="263"/>
      <c r="Q49" s="263"/>
      <c r="R49" s="263"/>
      <c r="S49" s="264"/>
      <c r="T49" s="265" t="s">
        <v>303</v>
      </c>
      <c r="U49" s="263"/>
      <c r="V49" s="263"/>
      <c r="W49" s="263"/>
      <c r="X49" s="264"/>
      <c r="Y49" s="57"/>
      <c r="Z49" s="58"/>
      <c r="AA49" s="54"/>
    </row>
    <row r="50" spans="2:27" ht="27.6" customHeight="1">
      <c r="B50" s="94">
        <v>1</v>
      </c>
      <c r="C50" s="258">
        <v>44720</v>
      </c>
      <c r="D50" s="257"/>
      <c r="E50" s="257" t="s">
        <v>304</v>
      </c>
      <c r="F50" s="257"/>
      <c r="G50" s="257"/>
      <c r="H50" s="257"/>
      <c r="I50" s="257"/>
      <c r="J50" s="257"/>
      <c r="K50" s="257"/>
      <c r="L50" s="257" t="s">
        <v>305</v>
      </c>
      <c r="M50" s="257"/>
      <c r="N50" s="257"/>
      <c r="O50" s="257"/>
      <c r="P50" s="257"/>
      <c r="Q50" s="257"/>
      <c r="R50" s="257"/>
      <c r="S50" s="257"/>
      <c r="T50" s="258">
        <v>44783</v>
      </c>
      <c r="U50" s="257"/>
      <c r="V50" s="257"/>
      <c r="W50" s="257"/>
      <c r="X50" s="257"/>
      <c r="Y50" s="57"/>
      <c r="Z50" s="58"/>
      <c r="AA50" s="54"/>
    </row>
    <row r="51" spans="2:27" ht="13.9" customHeight="1">
      <c r="B51" s="94"/>
      <c r="C51" s="257"/>
      <c r="D51" s="257"/>
      <c r="E51" s="257"/>
      <c r="F51" s="257"/>
      <c r="G51" s="257"/>
      <c r="H51" s="257"/>
      <c r="I51" s="257"/>
      <c r="J51" s="257"/>
      <c r="K51" s="257"/>
      <c r="L51" s="257"/>
      <c r="M51" s="257"/>
      <c r="N51" s="257"/>
      <c r="O51" s="257"/>
      <c r="P51" s="257"/>
      <c r="Q51" s="257"/>
      <c r="R51" s="257"/>
      <c r="S51" s="257"/>
      <c r="T51" s="257"/>
      <c r="U51" s="257"/>
      <c r="V51" s="257"/>
      <c r="W51" s="257"/>
      <c r="X51" s="257"/>
      <c r="Y51" s="57"/>
      <c r="Z51" s="58"/>
      <c r="AA51" s="54"/>
    </row>
    <row r="52" spans="2:27" ht="15" customHeight="1">
      <c r="B52" s="94"/>
      <c r="C52" s="257"/>
      <c r="D52" s="257"/>
      <c r="E52" s="257"/>
      <c r="F52" s="257"/>
      <c r="G52" s="257"/>
      <c r="H52" s="257"/>
      <c r="I52" s="257"/>
      <c r="J52" s="257"/>
      <c r="K52" s="257"/>
      <c r="L52" s="257"/>
      <c r="M52" s="257"/>
      <c r="N52" s="257"/>
      <c r="O52" s="257"/>
      <c r="P52" s="257"/>
      <c r="Q52" s="257"/>
      <c r="R52" s="257"/>
      <c r="S52" s="257"/>
      <c r="T52" s="257"/>
      <c r="U52" s="257"/>
      <c r="V52" s="257"/>
      <c r="W52" s="257"/>
      <c r="X52" s="257"/>
      <c r="Y52" s="57"/>
      <c r="Z52" s="58"/>
      <c r="AA52" s="54"/>
    </row>
    <row r="53" spans="2:27" ht="15" customHeight="1">
      <c r="B53" s="94"/>
      <c r="C53" s="257"/>
      <c r="D53" s="257"/>
      <c r="E53" s="257"/>
      <c r="F53" s="257"/>
      <c r="G53" s="257"/>
      <c r="H53" s="257"/>
      <c r="I53" s="257"/>
      <c r="J53" s="257"/>
      <c r="K53" s="257"/>
      <c r="L53" s="257"/>
      <c r="M53" s="257"/>
      <c r="N53" s="257"/>
      <c r="O53" s="257"/>
      <c r="P53" s="257"/>
      <c r="Q53" s="257"/>
      <c r="R53" s="257"/>
      <c r="S53" s="257"/>
      <c r="T53" s="257"/>
      <c r="U53" s="257"/>
      <c r="V53" s="257"/>
      <c r="W53" s="257"/>
      <c r="X53" s="257"/>
      <c r="Y53" s="57"/>
      <c r="Z53" s="58"/>
      <c r="AA53" s="54"/>
    </row>
    <row r="54" spans="2:27" ht="15" customHeight="1">
      <c r="B54" s="94"/>
      <c r="C54" s="257"/>
      <c r="D54" s="257"/>
      <c r="E54" s="257"/>
      <c r="F54" s="257"/>
      <c r="G54" s="257"/>
      <c r="H54" s="257"/>
      <c r="I54" s="257"/>
      <c r="J54" s="257"/>
      <c r="K54" s="257"/>
      <c r="L54" s="257"/>
      <c r="M54" s="257"/>
      <c r="N54" s="257"/>
      <c r="O54" s="257"/>
      <c r="P54" s="257"/>
      <c r="Q54" s="257"/>
      <c r="R54" s="257"/>
      <c r="S54" s="257"/>
      <c r="T54" s="257"/>
      <c r="U54" s="257"/>
      <c r="V54" s="257"/>
      <c r="W54" s="257"/>
      <c r="X54" s="257"/>
      <c r="Y54" s="57"/>
      <c r="Z54" s="58"/>
      <c r="AA54" s="54"/>
    </row>
    <row r="55" spans="2:27" ht="15.6" customHeight="1">
      <c r="B55" s="249" t="s">
        <v>306</v>
      </c>
      <c r="C55" s="250"/>
      <c r="D55" s="250"/>
      <c r="E55" s="250"/>
      <c r="F55" s="250"/>
      <c r="G55" s="250"/>
      <c r="H55" s="250"/>
      <c r="I55" s="250"/>
      <c r="J55" s="250"/>
      <c r="K55" s="250"/>
      <c r="L55" s="250"/>
      <c r="M55" s="250"/>
      <c r="N55" s="250"/>
      <c r="O55" s="250"/>
      <c r="P55" s="250"/>
      <c r="Q55" s="250"/>
      <c r="R55" s="250"/>
      <c r="S55" s="250"/>
      <c r="T55" s="250"/>
      <c r="U55" s="250"/>
      <c r="V55" s="250"/>
      <c r="W55" s="250"/>
      <c r="X55" s="251"/>
      <c r="Y55" s="57"/>
      <c r="Z55" s="58"/>
      <c r="AA55" s="54"/>
    </row>
    <row r="56" spans="2:27" ht="26.65" customHeight="1">
      <c r="B56" s="60" t="s">
        <v>307</v>
      </c>
      <c r="C56" s="252" t="s">
        <v>308</v>
      </c>
      <c r="D56" s="253"/>
      <c r="E56" s="253"/>
      <c r="F56" s="253"/>
      <c r="G56" s="253"/>
      <c r="H56" s="253"/>
      <c r="I56" s="253"/>
      <c r="J56" s="253"/>
      <c r="K56" s="253"/>
      <c r="L56" s="253"/>
      <c r="M56" s="254"/>
      <c r="N56" s="255" t="s">
        <v>309</v>
      </c>
      <c r="O56" s="256"/>
      <c r="P56" s="252" t="s">
        <v>310</v>
      </c>
      <c r="Q56" s="253"/>
      <c r="R56" s="253"/>
      <c r="S56" s="253"/>
      <c r="T56" s="253"/>
      <c r="U56" s="253"/>
      <c r="V56" s="253"/>
      <c r="W56" s="253"/>
      <c r="X56" s="254"/>
    </row>
    <row r="57" spans="2:27" ht="24.6" customHeight="1">
      <c r="B57" s="60" t="s">
        <v>311</v>
      </c>
      <c r="C57" s="252" t="s">
        <v>312</v>
      </c>
      <c r="D57" s="253"/>
      <c r="E57" s="253"/>
      <c r="F57" s="253"/>
      <c r="G57" s="253"/>
      <c r="H57" s="253"/>
      <c r="I57" s="253"/>
      <c r="J57" s="253"/>
      <c r="K57" s="253"/>
      <c r="L57" s="253"/>
      <c r="M57" s="254"/>
      <c r="N57" s="255" t="s">
        <v>309</v>
      </c>
      <c r="O57" s="256"/>
      <c r="P57" s="252" t="s">
        <v>313</v>
      </c>
      <c r="Q57" s="253"/>
      <c r="R57" s="253"/>
      <c r="S57" s="253"/>
      <c r="T57" s="253"/>
      <c r="U57" s="253"/>
      <c r="V57" s="253"/>
      <c r="W57" s="253"/>
      <c r="X57" s="254"/>
    </row>
    <row r="58" spans="2:27" ht="27.6" customHeight="1">
      <c r="B58" s="60" t="s">
        <v>314</v>
      </c>
      <c r="C58" s="252" t="s">
        <v>315</v>
      </c>
      <c r="D58" s="253"/>
      <c r="E58" s="253"/>
      <c r="F58" s="253"/>
      <c r="G58" s="253"/>
      <c r="H58" s="253"/>
      <c r="I58" s="253"/>
      <c r="J58" s="253"/>
      <c r="K58" s="253"/>
      <c r="L58" s="253"/>
      <c r="M58" s="254"/>
      <c r="N58" s="255" t="s">
        <v>309</v>
      </c>
      <c r="O58" s="256"/>
      <c r="P58" s="252" t="s">
        <v>316</v>
      </c>
      <c r="Q58" s="253"/>
      <c r="R58" s="253"/>
      <c r="S58" s="253"/>
      <c r="T58" s="253"/>
      <c r="U58" s="253"/>
      <c r="V58" s="253"/>
      <c r="W58" s="253"/>
      <c r="X58" s="254"/>
    </row>
    <row r="59" spans="2:27" ht="13.5" customHeight="1">
      <c r="B59" s="249" t="s">
        <v>317</v>
      </c>
      <c r="C59" s="250"/>
      <c r="D59" s="250"/>
      <c r="E59" s="250"/>
      <c r="F59" s="250"/>
      <c r="G59" s="250"/>
      <c r="H59" s="250"/>
      <c r="I59" s="250"/>
      <c r="J59" s="250"/>
      <c r="K59" s="250"/>
      <c r="L59" s="250"/>
      <c r="M59" s="250"/>
      <c r="N59" s="250"/>
      <c r="O59" s="250"/>
      <c r="P59" s="250"/>
      <c r="Q59" s="250"/>
      <c r="R59" s="250"/>
      <c r="S59" s="250"/>
      <c r="T59" s="250"/>
      <c r="U59" s="250"/>
      <c r="V59" s="250"/>
      <c r="W59" s="250"/>
      <c r="X59" s="251"/>
    </row>
    <row r="60" spans="2:27" ht="19.149999999999999" customHeight="1">
      <c r="B60" s="60" t="s">
        <v>318</v>
      </c>
      <c r="C60" s="252"/>
      <c r="D60" s="253"/>
      <c r="E60" s="253"/>
      <c r="F60" s="253"/>
      <c r="G60" s="253"/>
      <c r="H60" s="253"/>
      <c r="I60" s="253"/>
      <c r="J60" s="253"/>
      <c r="K60" s="253"/>
      <c r="L60" s="253"/>
      <c r="M60" s="254"/>
      <c r="N60" s="255" t="s">
        <v>309</v>
      </c>
      <c r="O60" s="256"/>
      <c r="P60" s="252"/>
      <c r="Q60" s="253"/>
      <c r="R60" s="253"/>
      <c r="S60" s="253"/>
      <c r="T60" s="253"/>
      <c r="U60" s="253"/>
      <c r="V60" s="253"/>
      <c r="W60" s="253"/>
      <c r="X60" s="254"/>
    </row>
    <row r="61" spans="2:27" ht="19.149999999999999" customHeight="1">
      <c r="B61" s="60" t="s">
        <v>319</v>
      </c>
      <c r="C61" s="252"/>
      <c r="D61" s="253"/>
      <c r="E61" s="253"/>
      <c r="F61" s="253"/>
      <c r="G61" s="253"/>
      <c r="H61" s="253"/>
      <c r="I61" s="253"/>
      <c r="J61" s="253"/>
      <c r="K61" s="253"/>
      <c r="L61" s="253"/>
      <c r="M61" s="254"/>
      <c r="N61" s="255" t="s">
        <v>309</v>
      </c>
      <c r="O61" s="256"/>
      <c r="P61" s="252"/>
      <c r="Q61" s="253"/>
      <c r="R61" s="253"/>
      <c r="S61" s="253"/>
      <c r="T61" s="253"/>
      <c r="U61" s="253"/>
      <c r="V61" s="253"/>
      <c r="W61" s="253"/>
      <c r="X61" s="254"/>
    </row>
  </sheetData>
  <sheetProtection selectLockedCells="1" selectUnlockedCells="1"/>
  <mergeCells count="185">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B14:F15"/>
    <mergeCell ref="G14:J15"/>
    <mergeCell ref="K14:N15"/>
    <mergeCell ref="O14:X14"/>
    <mergeCell ref="O15:R15"/>
    <mergeCell ref="S15:U15"/>
    <mergeCell ref="M20:O20"/>
    <mergeCell ref="P20:R20"/>
    <mergeCell ref="V15:X15"/>
    <mergeCell ref="B16:F17"/>
    <mergeCell ref="G16:J17"/>
    <mergeCell ref="K16:N17"/>
    <mergeCell ref="S16:U17"/>
    <mergeCell ref="V16:X17"/>
    <mergeCell ref="M21:O21"/>
    <mergeCell ref="P21:R21"/>
    <mergeCell ref="B18:X18"/>
    <mergeCell ref="B19:B20"/>
    <mergeCell ref="C19:D20"/>
    <mergeCell ref="E19:F20"/>
    <mergeCell ref="G19:R19"/>
    <mergeCell ref="S19:X20"/>
    <mergeCell ref="G20:I20"/>
    <mergeCell ref="J20:L20"/>
    <mergeCell ref="S21:X21"/>
    <mergeCell ref="B22:M22"/>
    <mergeCell ref="N22:X22"/>
    <mergeCell ref="B23:M23"/>
    <mergeCell ref="N23:X23"/>
    <mergeCell ref="B24:X24"/>
    <mergeCell ref="C21:D21"/>
    <mergeCell ref="E21:F21"/>
    <mergeCell ref="G21:I21"/>
    <mergeCell ref="J21:L21"/>
    <mergeCell ref="B25:C25"/>
    <mergeCell ref="D25:H25"/>
    <mergeCell ref="I25:M25"/>
    <mergeCell ref="N25:S25"/>
    <mergeCell ref="T25:X25"/>
    <mergeCell ref="B26:C26"/>
    <mergeCell ref="D26:H26"/>
    <mergeCell ref="I26:M26"/>
    <mergeCell ref="N26:S26"/>
    <mergeCell ref="T26:X26"/>
    <mergeCell ref="H30:I31"/>
    <mergeCell ref="J30:M30"/>
    <mergeCell ref="N30:O31"/>
    <mergeCell ref="P30:R31"/>
    <mergeCell ref="H34:I34"/>
    <mergeCell ref="J34:K34"/>
    <mergeCell ref="N32:O32"/>
    <mergeCell ref="P32:R32"/>
    <mergeCell ref="H33:I33"/>
    <mergeCell ref="J33:K33"/>
    <mergeCell ref="N33:O33"/>
    <mergeCell ref="P33:R33"/>
    <mergeCell ref="B27:C27"/>
    <mergeCell ref="D27:H27"/>
    <mergeCell ref="I27:M27"/>
    <mergeCell ref="N27:S27"/>
    <mergeCell ref="T27:X27"/>
    <mergeCell ref="B28:X28"/>
    <mergeCell ref="H38:I38"/>
    <mergeCell ref="J38:K38"/>
    <mergeCell ref="N38:O38"/>
    <mergeCell ref="P38:R38"/>
    <mergeCell ref="S30:X30"/>
    <mergeCell ref="E31:E34"/>
    <mergeCell ref="J31:K31"/>
    <mergeCell ref="S31:X42"/>
    <mergeCell ref="H32:I32"/>
    <mergeCell ref="J32:K32"/>
    <mergeCell ref="N37:O37"/>
    <mergeCell ref="P37:R37"/>
    <mergeCell ref="N34:O34"/>
    <mergeCell ref="P34:R34"/>
    <mergeCell ref="B35:E35"/>
    <mergeCell ref="H35:I35"/>
    <mergeCell ref="J35:K35"/>
    <mergeCell ref="N35:O35"/>
    <mergeCell ref="P35:R35"/>
    <mergeCell ref="H39:I39"/>
    <mergeCell ref="J39:K39"/>
    <mergeCell ref="N39:O39"/>
    <mergeCell ref="P39:R39"/>
    <mergeCell ref="H36:I36"/>
    <mergeCell ref="J36:K36"/>
    <mergeCell ref="N36:O36"/>
    <mergeCell ref="P36:R36"/>
    <mergeCell ref="H37:I37"/>
    <mergeCell ref="J37:K37"/>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C52:D52"/>
    <mergeCell ref="E52:K52"/>
    <mergeCell ref="L52:S52"/>
    <mergeCell ref="T52:X52"/>
    <mergeCell ref="C53:D53"/>
    <mergeCell ref="E53:K53"/>
    <mergeCell ref="L53:S53"/>
    <mergeCell ref="T53:X53"/>
    <mergeCell ref="C54:D54"/>
    <mergeCell ref="E54:K54"/>
    <mergeCell ref="L54:S54"/>
    <mergeCell ref="T54:X54"/>
    <mergeCell ref="B55:X55"/>
    <mergeCell ref="C56:M56"/>
    <mergeCell ref="N56:O56"/>
    <mergeCell ref="P56:X56"/>
    <mergeCell ref="C57:M57"/>
    <mergeCell ref="N57:O57"/>
    <mergeCell ref="P57:X57"/>
    <mergeCell ref="C58:M58"/>
    <mergeCell ref="N58:O58"/>
    <mergeCell ref="P58:X58"/>
    <mergeCell ref="B59:X59"/>
    <mergeCell ref="C60:M60"/>
    <mergeCell ref="N60:O60"/>
    <mergeCell ref="P60:X60"/>
    <mergeCell ref="C61:M61"/>
    <mergeCell ref="N61:O61"/>
    <mergeCell ref="P61:X61"/>
  </mergeCells>
  <dataValidations count="1">
    <dataValidation type="list" allowBlank="1" showInputMessage="1" showErrorMessage="1" sqref="P21:R21" xr:uid="{73E9A605-5E21-449E-9061-B2E3E73E8701}">
      <formula1>#REF!</formula1>
    </dataValidation>
  </dataValidation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155CB-9F74-48E1-AF0E-061576F5A378}">
  <sheetPr>
    <pageSetUpPr fitToPage="1"/>
  </sheetPr>
  <dimension ref="B1:AC61"/>
  <sheetViews>
    <sheetView showGridLines="0" view="pageBreakPreview" topLeftCell="A28" zoomScaleNormal="100" zoomScaleSheetLayoutView="100" workbookViewId="0">
      <selection activeCell="B45" sqref="B45:X45"/>
    </sheetView>
  </sheetViews>
  <sheetFormatPr baseColWidth="10" defaultColWidth="5.140625" defaultRowHeight="13.5" customHeight="1"/>
  <cols>
    <col min="1" max="1" width="5.140625" style="86"/>
    <col min="2" max="2" width="12.28515625" style="86" bestFit="1" customWidth="1"/>
    <col min="3" max="3" width="11.7109375" style="86" customWidth="1"/>
    <col min="4" max="4" width="12.7109375" style="61" customWidth="1"/>
    <col min="5" max="5" width="10.85546875" style="61" customWidth="1"/>
    <col min="6" max="12" width="7.42578125" style="86" customWidth="1"/>
    <col min="13" max="13" width="11.85546875" style="86" customWidth="1"/>
    <col min="14" max="23" width="7.42578125" style="86" customWidth="1"/>
    <col min="24" max="24" width="10.5703125" style="86" customWidth="1"/>
    <col min="25" max="25" width="41.140625" style="86" customWidth="1"/>
    <col min="26" max="26" width="11.7109375" style="86" customWidth="1"/>
    <col min="27" max="27" width="29.7109375" style="86" customWidth="1"/>
    <col min="28" max="28" width="16.28515625" style="45" customWidth="1"/>
    <col min="29" max="29" width="5.140625" style="45"/>
    <col min="30" max="16384" width="5.140625" style="86"/>
  </cols>
  <sheetData>
    <row r="1" spans="2:27" s="45" customFormat="1" ht="15.6" customHeight="1">
      <c r="B1" s="292"/>
      <c r="C1" s="292"/>
      <c r="D1" s="292" t="s">
        <v>0</v>
      </c>
      <c r="E1" s="292"/>
      <c r="F1" s="292"/>
      <c r="G1" s="292"/>
      <c r="H1" s="292"/>
      <c r="I1" s="292"/>
      <c r="J1" s="292"/>
      <c r="K1" s="292"/>
      <c r="L1" s="292"/>
      <c r="M1" s="292"/>
      <c r="N1" s="292"/>
      <c r="O1" s="292"/>
      <c r="P1" s="292"/>
      <c r="Q1" s="292"/>
      <c r="R1" s="292"/>
      <c r="S1" s="323" t="s">
        <v>1</v>
      </c>
      <c r="T1" s="323"/>
      <c r="U1" s="323"/>
      <c r="V1" s="323" t="s">
        <v>220</v>
      </c>
      <c r="W1" s="323"/>
      <c r="X1" s="323"/>
      <c r="Y1" s="86"/>
      <c r="Z1" s="86"/>
      <c r="AA1" s="86"/>
    </row>
    <row r="2" spans="2:27" s="45" customFormat="1" ht="12.75">
      <c r="B2" s="292"/>
      <c r="C2" s="292"/>
      <c r="D2" s="292"/>
      <c r="E2" s="292"/>
      <c r="F2" s="292"/>
      <c r="G2" s="292"/>
      <c r="H2" s="292"/>
      <c r="I2" s="292"/>
      <c r="J2" s="292"/>
      <c r="K2" s="292"/>
      <c r="L2" s="292"/>
      <c r="M2" s="292"/>
      <c r="N2" s="292"/>
      <c r="O2" s="292"/>
      <c r="P2" s="292"/>
      <c r="Q2" s="292"/>
      <c r="R2" s="292"/>
      <c r="S2" s="323" t="s">
        <v>3</v>
      </c>
      <c r="T2" s="323"/>
      <c r="U2" s="323"/>
      <c r="V2" s="324" t="s">
        <v>221</v>
      </c>
      <c r="W2" s="324"/>
      <c r="X2" s="324"/>
      <c r="Y2" s="86"/>
      <c r="Z2" s="86"/>
      <c r="AA2" s="86"/>
    </row>
    <row r="3" spans="2:27" s="45" customFormat="1" ht="12.75">
      <c r="B3" s="292"/>
      <c r="C3" s="292"/>
      <c r="D3" s="292" t="s">
        <v>222</v>
      </c>
      <c r="E3" s="292"/>
      <c r="F3" s="292"/>
      <c r="G3" s="292"/>
      <c r="H3" s="292"/>
      <c r="I3" s="292"/>
      <c r="J3" s="292"/>
      <c r="K3" s="292"/>
      <c r="L3" s="292"/>
      <c r="M3" s="292"/>
      <c r="N3" s="292"/>
      <c r="O3" s="292"/>
      <c r="P3" s="292"/>
      <c r="Q3" s="292"/>
      <c r="R3" s="292"/>
      <c r="S3" s="323" t="s">
        <v>5</v>
      </c>
      <c r="T3" s="323"/>
      <c r="U3" s="323"/>
      <c r="V3" s="323" t="s">
        <v>6</v>
      </c>
      <c r="W3" s="323"/>
      <c r="X3" s="323"/>
      <c r="Y3" s="86"/>
      <c r="Z3" s="86"/>
      <c r="AA3" s="86"/>
    </row>
    <row r="4" spans="2:27" s="45" customFormat="1" ht="15.6" customHeight="1">
      <c r="B4" s="292"/>
      <c r="C4" s="292"/>
      <c r="D4" s="292"/>
      <c r="E4" s="292"/>
      <c r="F4" s="292"/>
      <c r="G4" s="292"/>
      <c r="H4" s="292"/>
      <c r="I4" s="292"/>
      <c r="J4" s="292"/>
      <c r="K4" s="292"/>
      <c r="L4" s="292"/>
      <c r="M4" s="292"/>
      <c r="N4" s="292"/>
      <c r="O4" s="292"/>
      <c r="P4" s="292"/>
      <c r="Q4" s="292"/>
      <c r="R4" s="292"/>
      <c r="S4" s="323" t="s">
        <v>223</v>
      </c>
      <c r="T4" s="323"/>
      <c r="U4" s="323"/>
      <c r="V4" s="322">
        <v>44725</v>
      </c>
      <c r="W4" s="292"/>
      <c r="X4" s="292"/>
      <c r="Y4" s="86"/>
      <c r="Z4" s="86"/>
      <c r="AA4" s="86"/>
    </row>
    <row r="5" spans="2:27" s="45" customFormat="1" ht="9" customHeight="1">
      <c r="B5" s="286"/>
      <c r="C5" s="287"/>
      <c r="D5" s="287"/>
      <c r="E5" s="287"/>
      <c r="F5" s="287"/>
      <c r="G5" s="287"/>
      <c r="H5" s="287"/>
      <c r="I5" s="287"/>
      <c r="J5" s="287"/>
      <c r="K5" s="287"/>
      <c r="L5" s="287"/>
      <c r="M5" s="287"/>
      <c r="N5" s="287"/>
      <c r="O5" s="287"/>
      <c r="P5" s="287"/>
      <c r="Q5" s="287"/>
      <c r="R5" s="287"/>
      <c r="S5" s="287"/>
      <c r="T5" s="287"/>
      <c r="U5" s="287"/>
      <c r="V5" s="287"/>
      <c r="W5" s="287"/>
      <c r="X5" s="288"/>
      <c r="Y5" s="86"/>
      <c r="Z5" s="86"/>
      <c r="AA5" s="86"/>
    </row>
    <row r="6" spans="2:27" s="45" customFormat="1" ht="18.600000000000001" customHeight="1">
      <c r="B6" s="293" t="s">
        <v>224</v>
      </c>
      <c r="C6" s="294"/>
      <c r="D6" s="294"/>
      <c r="E6" s="294"/>
      <c r="F6" s="294"/>
      <c r="G6" s="294"/>
      <c r="H6" s="294"/>
      <c r="I6" s="294"/>
      <c r="J6" s="294"/>
      <c r="K6" s="294"/>
      <c r="L6" s="294"/>
      <c r="M6" s="294"/>
      <c r="N6" s="294"/>
      <c r="O6" s="294"/>
      <c r="P6" s="294"/>
      <c r="Q6" s="294"/>
      <c r="R6" s="294"/>
      <c r="S6" s="294"/>
      <c r="T6" s="294"/>
      <c r="U6" s="294"/>
      <c r="V6" s="294"/>
      <c r="W6" s="294"/>
      <c r="X6" s="295"/>
      <c r="Y6" s="86"/>
      <c r="Z6" s="86"/>
      <c r="AA6" s="86"/>
    </row>
    <row r="7" spans="2:27" s="45" customFormat="1" ht="16.899999999999999" customHeight="1">
      <c r="B7" s="286" t="s">
        <v>225</v>
      </c>
      <c r="C7" s="287"/>
      <c r="D7" s="287"/>
      <c r="E7" s="287"/>
      <c r="F7" s="287"/>
      <c r="G7" s="287"/>
      <c r="H7" s="288"/>
      <c r="I7" s="286" t="s">
        <v>226</v>
      </c>
      <c r="J7" s="287"/>
      <c r="K7" s="287"/>
      <c r="L7" s="287"/>
      <c r="M7" s="287"/>
      <c r="N7" s="287"/>
      <c r="O7" s="287"/>
      <c r="P7" s="287"/>
      <c r="Q7" s="287"/>
      <c r="R7" s="287"/>
      <c r="S7" s="287"/>
      <c r="T7" s="288"/>
      <c r="U7" s="286" t="s">
        <v>227</v>
      </c>
      <c r="V7" s="287"/>
      <c r="W7" s="287"/>
      <c r="X7" s="288"/>
      <c r="Y7" s="86"/>
      <c r="Z7" s="86"/>
      <c r="AA7" s="86"/>
    </row>
    <row r="8" spans="2:27" s="45" customFormat="1" ht="26.65" customHeight="1">
      <c r="B8" s="280" t="s">
        <v>228</v>
      </c>
      <c r="C8" s="281"/>
      <c r="D8" s="281"/>
      <c r="E8" s="281"/>
      <c r="F8" s="281"/>
      <c r="G8" s="281"/>
      <c r="H8" s="282"/>
      <c r="I8" s="280" t="s">
        <v>229</v>
      </c>
      <c r="J8" s="281"/>
      <c r="K8" s="281"/>
      <c r="L8" s="281"/>
      <c r="M8" s="281"/>
      <c r="N8" s="281"/>
      <c r="O8" s="281"/>
      <c r="P8" s="281"/>
      <c r="Q8" s="281"/>
      <c r="R8" s="281"/>
      <c r="S8" s="281"/>
      <c r="T8" s="282"/>
      <c r="U8" s="280" t="s">
        <v>230</v>
      </c>
      <c r="V8" s="281"/>
      <c r="W8" s="281"/>
      <c r="X8" s="282"/>
      <c r="Y8" s="86"/>
      <c r="Z8" s="86"/>
      <c r="AA8" s="86"/>
    </row>
    <row r="9" spans="2:27" s="45" customFormat="1" ht="19.149999999999999" customHeight="1">
      <c r="B9" s="293" t="s">
        <v>231</v>
      </c>
      <c r="C9" s="294"/>
      <c r="D9" s="294"/>
      <c r="E9" s="294"/>
      <c r="F9" s="294"/>
      <c r="G9" s="294"/>
      <c r="H9" s="294"/>
      <c r="I9" s="294"/>
      <c r="J9" s="294"/>
      <c r="K9" s="294"/>
      <c r="L9" s="294"/>
      <c r="M9" s="294"/>
      <c r="N9" s="294"/>
      <c r="O9" s="294"/>
      <c r="P9" s="294"/>
      <c r="Q9" s="294"/>
      <c r="R9" s="294"/>
      <c r="S9" s="294"/>
      <c r="T9" s="294"/>
      <c r="U9" s="294"/>
      <c r="V9" s="294"/>
      <c r="W9" s="294"/>
      <c r="X9" s="295"/>
      <c r="Y9" s="86"/>
      <c r="Z9" s="86"/>
      <c r="AA9" s="86"/>
    </row>
    <row r="10" spans="2:27" s="45" customFormat="1" ht="15" customHeight="1">
      <c r="B10" s="292" t="s">
        <v>232</v>
      </c>
      <c r="C10" s="292"/>
      <c r="D10" s="292"/>
      <c r="E10" s="292"/>
      <c r="F10" s="292"/>
      <c r="G10" s="286" t="s">
        <v>233</v>
      </c>
      <c r="H10" s="287"/>
      <c r="I10" s="287"/>
      <c r="J10" s="287"/>
      <c r="K10" s="287"/>
      <c r="L10" s="287"/>
      <c r="M10" s="287"/>
      <c r="N10" s="287"/>
      <c r="O10" s="288"/>
      <c r="P10" s="286" t="s">
        <v>234</v>
      </c>
      <c r="Q10" s="287"/>
      <c r="R10" s="287"/>
      <c r="S10" s="287"/>
      <c r="T10" s="287"/>
      <c r="U10" s="288"/>
      <c r="V10" s="286" t="s">
        <v>3</v>
      </c>
      <c r="W10" s="287"/>
      <c r="X10" s="288"/>
      <c r="Y10" s="86"/>
      <c r="Z10" s="86"/>
      <c r="AA10" s="86"/>
    </row>
    <row r="11" spans="2:27" s="45" customFormat="1" ht="34.9" customHeight="1">
      <c r="B11" s="257" t="s">
        <v>320</v>
      </c>
      <c r="C11" s="257"/>
      <c r="D11" s="257"/>
      <c r="E11" s="257"/>
      <c r="F11" s="257"/>
      <c r="G11" s="252" t="s">
        <v>236</v>
      </c>
      <c r="H11" s="253"/>
      <c r="I11" s="253"/>
      <c r="J11" s="253"/>
      <c r="K11" s="253"/>
      <c r="L11" s="253"/>
      <c r="M11" s="253"/>
      <c r="N11" s="253"/>
      <c r="O11" s="254"/>
      <c r="P11" s="280" t="s">
        <v>321</v>
      </c>
      <c r="Q11" s="281"/>
      <c r="R11" s="281"/>
      <c r="S11" s="281"/>
      <c r="T11" s="281"/>
      <c r="U11" s="282"/>
      <c r="V11" s="318" t="s">
        <v>322</v>
      </c>
      <c r="W11" s="319"/>
      <c r="X11" s="320"/>
      <c r="Y11" s="86"/>
      <c r="Z11" s="86"/>
      <c r="AA11" s="86"/>
    </row>
    <row r="12" spans="2:27" s="45" customFormat="1" ht="30" customHeight="1">
      <c r="B12" s="292" t="s">
        <v>239</v>
      </c>
      <c r="C12" s="292"/>
      <c r="D12" s="292"/>
      <c r="E12" s="292"/>
      <c r="F12" s="292" t="s">
        <v>240</v>
      </c>
      <c r="G12" s="292"/>
      <c r="H12" s="292"/>
      <c r="I12" s="292"/>
      <c r="J12" s="292"/>
      <c r="K12" s="292"/>
      <c r="L12" s="292"/>
      <c r="M12" s="292"/>
      <c r="N12" s="321" t="s">
        <v>241</v>
      </c>
      <c r="O12" s="321"/>
      <c r="P12" s="321"/>
      <c r="Q12" s="321"/>
      <c r="R12" s="321"/>
      <c r="S12" s="292" t="s">
        <v>242</v>
      </c>
      <c r="T12" s="292"/>
      <c r="U12" s="292"/>
      <c r="V12" s="292"/>
      <c r="W12" s="292"/>
      <c r="X12" s="292"/>
      <c r="Y12" s="86"/>
      <c r="Z12" s="86"/>
      <c r="AA12" s="86"/>
    </row>
    <row r="13" spans="2:27" s="45" customFormat="1" ht="69.95" customHeight="1">
      <c r="B13" s="257" t="s">
        <v>243</v>
      </c>
      <c r="C13" s="257"/>
      <c r="D13" s="257"/>
      <c r="E13" s="257"/>
      <c r="F13" s="257" t="s">
        <v>244</v>
      </c>
      <c r="G13" s="257"/>
      <c r="H13" s="257"/>
      <c r="I13" s="257"/>
      <c r="J13" s="257"/>
      <c r="K13" s="257"/>
      <c r="L13" s="257"/>
      <c r="M13" s="257"/>
      <c r="N13" s="257" t="s">
        <v>245</v>
      </c>
      <c r="O13" s="257"/>
      <c r="P13" s="257"/>
      <c r="Q13" s="257"/>
      <c r="R13" s="257"/>
      <c r="S13" s="257" t="s">
        <v>245</v>
      </c>
      <c r="T13" s="257"/>
      <c r="U13" s="257"/>
      <c r="V13" s="257"/>
      <c r="W13" s="257"/>
      <c r="X13" s="257"/>
      <c r="Y13" s="86"/>
      <c r="Z13" s="86"/>
      <c r="AA13" s="86"/>
    </row>
    <row r="14" spans="2:27" s="45" customFormat="1" ht="16.149999999999999" customHeight="1">
      <c r="B14" s="312" t="s">
        <v>246</v>
      </c>
      <c r="C14" s="313"/>
      <c r="D14" s="313"/>
      <c r="E14" s="313"/>
      <c r="F14" s="314"/>
      <c r="G14" s="300" t="s">
        <v>247</v>
      </c>
      <c r="H14" s="307"/>
      <c r="I14" s="307"/>
      <c r="J14" s="301"/>
      <c r="K14" s="312" t="s">
        <v>248</v>
      </c>
      <c r="L14" s="313"/>
      <c r="M14" s="313"/>
      <c r="N14" s="314"/>
      <c r="O14" s="286" t="s">
        <v>249</v>
      </c>
      <c r="P14" s="287"/>
      <c r="Q14" s="287"/>
      <c r="R14" s="287"/>
      <c r="S14" s="287"/>
      <c r="T14" s="287"/>
      <c r="U14" s="287"/>
      <c r="V14" s="287"/>
      <c r="W14" s="287"/>
      <c r="X14" s="288"/>
      <c r="Y14" s="46"/>
      <c r="Z14" s="46"/>
      <c r="AA14" s="46"/>
    </row>
    <row r="15" spans="2:27" s="45" customFormat="1" ht="30" customHeight="1">
      <c r="B15" s="315"/>
      <c r="C15" s="316"/>
      <c r="D15" s="316"/>
      <c r="E15" s="316"/>
      <c r="F15" s="317"/>
      <c r="G15" s="302"/>
      <c r="H15" s="308"/>
      <c r="I15" s="308"/>
      <c r="J15" s="303"/>
      <c r="K15" s="315"/>
      <c r="L15" s="316"/>
      <c r="M15" s="316"/>
      <c r="N15" s="317"/>
      <c r="O15" s="286" t="s">
        <v>250</v>
      </c>
      <c r="P15" s="287"/>
      <c r="Q15" s="287"/>
      <c r="R15" s="288"/>
      <c r="S15" s="289" t="s">
        <v>251</v>
      </c>
      <c r="T15" s="290"/>
      <c r="U15" s="291"/>
      <c r="V15" s="289" t="s">
        <v>252</v>
      </c>
      <c r="W15" s="290"/>
      <c r="X15" s="291"/>
      <c r="Y15" s="46"/>
      <c r="Z15" s="46"/>
      <c r="AA15" s="46"/>
    </row>
    <row r="16" spans="2:27" s="45" customFormat="1" ht="35.1" customHeight="1">
      <c r="B16" s="257" t="s">
        <v>323</v>
      </c>
      <c r="C16" s="257"/>
      <c r="D16" s="257"/>
      <c r="E16" s="257"/>
      <c r="F16" s="257"/>
      <c r="G16" s="309" t="s">
        <v>254</v>
      </c>
      <c r="H16" s="309"/>
      <c r="I16" s="309"/>
      <c r="J16" s="309"/>
      <c r="K16" s="309">
        <v>0.9</v>
      </c>
      <c r="L16" s="309"/>
      <c r="M16" s="309"/>
      <c r="N16" s="309"/>
      <c r="O16" s="81" t="s">
        <v>255</v>
      </c>
      <c r="P16" s="81" t="s">
        <v>256</v>
      </c>
      <c r="Q16" s="81" t="s">
        <v>257</v>
      </c>
      <c r="R16" s="81" t="s">
        <v>258</v>
      </c>
      <c r="S16" s="257" t="s">
        <v>324</v>
      </c>
      <c r="T16" s="257"/>
      <c r="U16" s="257"/>
      <c r="V16" s="310" t="s">
        <v>256</v>
      </c>
      <c r="W16" s="310"/>
      <c r="X16" s="310"/>
      <c r="Y16" s="86"/>
      <c r="Z16" s="86"/>
      <c r="AA16" s="86"/>
    </row>
    <row r="17" spans="2:27" s="45" customFormat="1" ht="35.1" customHeight="1">
      <c r="B17" s="257"/>
      <c r="C17" s="257"/>
      <c r="D17" s="257"/>
      <c r="E17" s="257"/>
      <c r="F17" s="257"/>
      <c r="G17" s="309"/>
      <c r="H17" s="309"/>
      <c r="I17" s="309"/>
      <c r="J17" s="309"/>
      <c r="K17" s="309"/>
      <c r="L17" s="309"/>
      <c r="M17" s="309"/>
      <c r="N17" s="309"/>
      <c r="O17" s="97">
        <v>1</v>
      </c>
      <c r="P17" s="97">
        <v>0.9</v>
      </c>
      <c r="Q17" s="97">
        <v>0.9</v>
      </c>
      <c r="R17" s="97">
        <v>0.9</v>
      </c>
      <c r="S17" s="257"/>
      <c r="T17" s="257"/>
      <c r="U17" s="257"/>
      <c r="V17" s="310"/>
      <c r="W17" s="310"/>
      <c r="X17" s="310"/>
      <c r="Y17" s="86"/>
      <c r="Z17" s="86"/>
      <c r="AA17" s="86"/>
    </row>
    <row r="18" spans="2:27" s="45" customFormat="1" ht="18" customHeight="1">
      <c r="B18" s="293" t="s">
        <v>260</v>
      </c>
      <c r="C18" s="294"/>
      <c r="D18" s="294"/>
      <c r="E18" s="294"/>
      <c r="F18" s="294"/>
      <c r="G18" s="294"/>
      <c r="H18" s="294"/>
      <c r="I18" s="294"/>
      <c r="J18" s="294"/>
      <c r="K18" s="294"/>
      <c r="L18" s="294"/>
      <c r="M18" s="294"/>
      <c r="N18" s="294"/>
      <c r="O18" s="294"/>
      <c r="P18" s="294"/>
      <c r="Q18" s="294"/>
      <c r="R18" s="294"/>
      <c r="S18" s="294"/>
      <c r="T18" s="294"/>
      <c r="U18" s="294"/>
      <c r="V18" s="294"/>
      <c r="W18" s="294"/>
      <c r="X18" s="295"/>
      <c r="Y18" s="86"/>
      <c r="Z18" s="86" t="s">
        <v>261</v>
      </c>
      <c r="AA18" s="86"/>
    </row>
    <row r="19" spans="2:27" s="45" customFormat="1" ht="34.9" customHeight="1">
      <c r="B19" s="298" t="s">
        <v>262</v>
      </c>
      <c r="C19" s="300" t="s">
        <v>263</v>
      </c>
      <c r="D19" s="301"/>
      <c r="E19" s="300" t="s">
        <v>264</v>
      </c>
      <c r="F19" s="301"/>
      <c r="G19" s="304" t="s">
        <v>265</v>
      </c>
      <c r="H19" s="305"/>
      <c r="I19" s="305"/>
      <c r="J19" s="305"/>
      <c r="K19" s="305"/>
      <c r="L19" s="305"/>
      <c r="M19" s="305"/>
      <c r="N19" s="305"/>
      <c r="O19" s="305"/>
      <c r="P19" s="305"/>
      <c r="Q19" s="305"/>
      <c r="R19" s="306"/>
      <c r="S19" s="300" t="s">
        <v>266</v>
      </c>
      <c r="T19" s="307"/>
      <c r="U19" s="307"/>
      <c r="V19" s="307"/>
      <c r="W19" s="307"/>
      <c r="X19" s="301"/>
      <c r="Y19" s="86"/>
      <c r="Z19" s="86"/>
      <c r="AA19" s="86"/>
    </row>
    <row r="20" spans="2:27" s="45" customFormat="1" ht="28.5" customHeight="1">
      <c r="B20" s="299"/>
      <c r="C20" s="302"/>
      <c r="D20" s="303"/>
      <c r="E20" s="302"/>
      <c r="F20" s="303"/>
      <c r="G20" s="286" t="s">
        <v>267</v>
      </c>
      <c r="H20" s="287"/>
      <c r="I20" s="288"/>
      <c r="J20" s="286" t="s">
        <v>268</v>
      </c>
      <c r="K20" s="287"/>
      <c r="L20" s="288"/>
      <c r="M20" s="289" t="s">
        <v>269</v>
      </c>
      <c r="N20" s="290"/>
      <c r="O20" s="291"/>
      <c r="P20" s="289" t="s">
        <v>270</v>
      </c>
      <c r="Q20" s="290"/>
      <c r="R20" s="291"/>
      <c r="S20" s="302"/>
      <c r="T20" s="308"/>
      <c r="U20" s="308"/>
      <c r="V20" s="308"/>
      <c r="W20" s="308"/>
      <c r="X20" s="303"/>
      <c r="Y20" s="86"/>
      <c r="Z20" s="86"/>
      <c r="AA20" s="86"/>
    </row>
    <row r="21" spans="2:27" s="45" customFormat="1" ht="30" customHeight="1">
      <c r="B21" s="95" t="s">
        <v>271</v>
      </c>
      <c r="C21" s="252" t="s">
        <v>325</v>
      </c>
      <c r="D21" s="254"/>
      <c r="E21" s="296">
        <v>0.9</v>
      </c>
      <c r="F21" s="297"/>
      <c r="G21" s="296">
        <v>0.9</v>
      </c>
      <c r="H21" s="253"/>
      <c r="I21" s="254"/>
      <c r="J21" s="296" t="s">
        <v>326</v>
      </c>
      <c r="K21" s="253"/>
      <c r="L21" s="254"/>
      <c r="M21" s="296" t="s">
        <v>327</v>
      </c>
      <c r="N21" s="253"/>
      <c r="O21" s="254"/>
      <c r="P21" s="252" t="s">
        <v>275</v>
      </c>
      <c r="Q21" s="253"/>
      <c r="R21" s="254"/>
      <c r="S21" s="252" t="s">
        <v>276</v>
      </c>
      <c r="T21" s="253"/>
      <c r="U21" s="253"/>
      <c r="V21" s="253"/>
      <c r="W21" s="253"/>
      <c r="X21" s="254"/>
      <c r="Y21" s="86"/>
      <c r="Z21" s="86"/>
      <c r="AA21" s="86"/>
    </row>
    <row r="22" spans="2:27" s="45" customFormat="1" ht="25.15" customHeight="1">
      <c r="B22" s="292" t="s">
        <v>277</v>
      </c>
      <c r="C22" s="292"/>
      <c r="D22" s="292"/>
      <c r="E22" s="292"/>
      <c r="F22" s="292"/>
      <c r="G22" s="292"/>
      <c r="H22" s="292"/>
      <c r="I22" s="292"/>
      <c r="J22" s="292"/>
      <c r="K22" s="292"/>
      <c r="L22" s="292"/>
      <c r="M22" s="292"/>
      <c r="N22" s="292" t="s">
        <v>278</v>
      </c>
      <c r="O22" s="292"/>
      <c r="P22" s="292"/>
      <c r="Q22" s="292"/>
      <c r="R22" s="292"/>
      <c r="S22" s="292"/>
      <c r="T22" s="292"/>
      <c r="U22" s="292"/>
      <c r="V22" s="292"/>
      <c r="W22" s="292"/>
      <c r="X22" s="292"/>
      <c r="Y22" s="86"/>
      <c r="Z22" s="86"/>
      <c r="AA22" s="86"/>
    </row>
    <row r="23" spans="2:27" s="45" customFormat="1" ht="50.1" customHeight="1">
      <c r="B23" s="257" t="s">
        <v>328</v>
      </c>
      <c r="C23" s="257"/>
      <c r="D23" s="257"/>
      <c r="E23" s="257"/>
      <c r="F23" s="257"/>
      <c r="G23" s="257"/>
      <c r="H23" s="257"/>
      <c r="I23" s="257"/>
      <c r="J23" s="257"/>
      <c r="K23" s="257"/>
      <c r="L23" s="257"/>
      <c r="M23" s="257"/>
      <c r="N23" s="257" t="s">
        <v>329</v>
      </c>
      <c r="O23" s="257"/>
      <c r="P23" s="257"/>
      <c r="Q23" s="257"/>
      <c r="R23" s="257"/>
      <c r="S23" s="257"/>
      <c r="T23" s="257"/>
      <c r="U23" s="257"/>
      <c r="V23" s="257"/>
      <c r="W23" s="257"/>
      <c r="X23" s="257"/>
      <c r="Y23" s="86"/>
      <c r="Z23" s="86"/>
      <c r="AA23" s="47"/>
    </row>
    <row r="24" spans="2:27" s="45" customFormat="1" ht="19.149999999999999" customHeight="1">
      <c r="B24" s="293" t="s">
        <v>281</v>
      </c>
      <c r="C24" s="294"/>
      <c r="D24" s="294"/>
      <c r="E24" s="294"/>
      <c r="F24" s="294"/>
      <c r="G24" s="294"/>
      <c r="H24" s="294"/>
      <c r="I24" s="294"/>
      <c r="J24" s="294"/>
      <c r="K24" s="294"/>
      <c r="L24" s="294"/>
      <c r="M24" s="294"/>
      <c r="N24" s="294"/>
      <c r="O24" s="294"/>
      <c r="P24" s="294"/>
      <c r="Q24" s="294"/>
      <c r="R24" s="294"/>
      <c r="S24" s="294"/>
      <c r="T24" s="294"/>
      <c r="U24" s="294"/>
      <c r="V24" s="294"/>
      <c r="W24" s="294"/>
      <c r="X24" s="295"/>
      <c r="Y24" s="86"/>
      <c r="Z24" s="86"/>
      <c r="AA24" s="86"/>
    </row>
    <row r="25" spans="2:27" s="45" customFormat="1" ht="19.149999999999999" customHeight="1">
      <c r="B25" s="284" t="s">
        <v>282</v>
      </c>
      <c r="C25" s="285"/>
      <c r="D25" s="286">
        <v>2021</v>
      </c>
      <c r="E25" s="287"/>
      <c r="F25" s="287"/>
      <c r="G25" s="287"/>
      <c r="H25" s="288"/>
      <c r="I25" s="286">
        <v>2022</v>
      </c>
      <c r="J25" s="287"/>
      <c r="K25" s="287"/>
      <c r="L25" s="287"/>
      <c r="M25" s="288"/>
      <c r="N25" s="286">
        <v>2023</v>
      </c>
      <c r="O25" s="287"/>
      <c r="P25" s="287"/>
      <c r="Q25" s="287"/>
      <c r="R25" s="287"/>
      <c r="S25" s="288"/>
      <c r="T25" s="289">
        <v>2024</v>
      </c>
      <c r="U25" s="290"/>
      <c r="V25" s="290"/>
      <c r="W25" s="290"/>
      <c r="X25" s="291"/>
      <c r="Y25" s="86"/>
      <c r="Z25" s="86"/>
      <c r="AA25" s="86"/>
    </row>
    <row r="26" spans="2:27" s="45" customFormat="1" ht="19.149999999999999" customHeight="1">
      <c r="B26" s="276" t="s">
        <v>287</v>
      </c>
      <c r="C26" s="276"/>
      <c r="D26" s="280">
        <v>0</v>
      </c>
      <c r="E26" s="281"/>
      <c r="F26" s="281"/>
      <c r="G26" s="281"/>
      <c r="H26" s="282"/>
      <c r="I26" s="280">
        <v>0</v>
      </c>
      <c r="J26" s="281"/>
      <c r="K26" s="281"/>
      <c r="L26" s="281"/>
      <c r="M26" s="282"/>
      <c r="N26" s="280">
        <v>0</v>
      </c>
      <c r="O26" s="281"/>
      <c r="P26" s="281"/>
      <c r="Q26" s="281"/>
      <c r="R26" s="281"/>
      <c r="S26" s="282"/>
      <c r="T26" s="280">
        <v>0</v>
      </c>
      <c r="U26" s="281"/>
      <c r="V26" s="281"/>
      <c r="W26" s="281"/>
      <c r="X26" s="282"/>
      <c r="Y26" s="86"/>
      <c r="Z26" s="49"/>
      <c r="AA26" s="49"/>
    </row>
    <row r="27" spans="2:27" s="45" customFormat="1" ht="19.149999999999999" customHeight="1">
      <c r="B27" s="276" t="s">
        <v>288</v>
      </c>
      <c r="C27" s="276"/>
      <c r="D27" s="280">
        <v>0</v>
      </c>
      <c r="E27" s="281"/>
      <c r="F27" s="281"/>
      <c r="G27" s="281"/>
      <c r="H27" s="282"/>
      <c r="I27" s="280">
        <v>0</v>
      </c>
      <c r="J27" s="281"/>
      <c r="K27" s="281"/>
      <c r="L27" s="281"/>
      <c r="M27" s="282"/>
      <c r="N27" s="280">
        <v>0</v>
      </c>
      <c r="O27" s="281"/>
      <c r="P27" s="281"/>
      <c r="Q27" s="281"/>
      <c r="R27" s="281"/>
      <c r="S27" s="282"/>
      <c r="T27" s="280">
        <v>0</v>
      </c>
      <c r="U27" s="281"/>
      <c r="V27" s="281"/>
      <c r="W27" s="281"/>
      <c r="X27" s="282"/>
      <c r="Y27" s="47"/>
      <c r="Z27" s="86"/>
      <c r="AA27" s="86"/>
    </row>
    <row r="28" spans="2:27" s="45" customFormat="1" ht="19.899999999999999" customHeight="1">
      <c r="B28" s="283" t="s">
        <v>289</v>
      </c>
      <c r="C28" s="283"/>
      <c r="D28" s="283"/>
      <c r="E28" s="283"/>
      <c r="F28" s="283"/>
      <c r="G28" s="283"/>
      <c r="H28" s="283"/>
      <c r="I28" s="283"/>
      <c r="J28" s="283"/>
      <c r="K28" s="283"/>
      <c r="L28" s="283"/>
      <c r="M28" s="283"/>
      <c r="N28" s="283"/>
      <c r="O28" s="283"/>
      <c r="P28" s="283"/>
      <c r="Q28" s="283"/>
      <c r="R28" s="283"/>
      <c r="S28" s="283"/>
      <c r="T28" s="283"/>
      <c r="U28" s="283"/>
      <c r="V28" s="283"/>
      <c r="W28" s="283"/>
      <c r="X28" s="283"/>
      <c r="Y28" s="86"/>
      <c r="Z28" s="86"/>
      <c r="AA28" s="86"/>
    </row>
    <row r="29" spans="2:27" s="45" customFormat="1" ht="19.899999999999999" customHeight="1">
      <c r="B29" s="98"/>
      <c r="C29" s="99"/>
      <c r="D29" s="99"/>
      <c r="E29" s="99"/>
      <c r="F29" s="99"/>
      <c r="G29" s="99"/>
      <c r="H29" s="99"/>
      <c r="I29" s="99"/>
      <c r="J29" s="99"/>
      <c r="K29" s="99"/>
      <c r="L29" s="99"/>
      <c r="M29" s="99"/>
      <c r="N29" s="99"/>
      <c r="O29" s="99"/>
      <c r="P29" s="99"/>
      <c r="Q29" s="99"/>
      <c r="R29" s="99"/>
      <c r="S29" s="99"/>
      <c r="T29" s="99"/>
      <c r="U29" s="99"/>
      <c r="V29" s="99"/>
      <c r="W29" s="99"/>
      <c r="X29" s="100"/>
      <c r="Y29" s="86"/>
      <c r="Z29" s="86"/>
      <c r="AA29" s="86"/>
    </row>
    <row r="30" spans="2:27" s="45" customFormat="1" ht="50.1" customHeight="1">
      <c r="B30" s="93" t="s">
        <v>290</v>
      </c>
      <c r="C30" s="96" t="s">
        <v>291</v>
      </c>
      <c r="D30" s="96" t="s">
        <v>292</v>
      </c>
      <c r="E30" s="96" t="s">
        <v>330</v>
      </c>
      <c r="F30" s="86"/>
      <c r="G30" s="86"/>
      <c r="H30" s="331"/>
      <c r="I30" s="331"/>
      <c r="J30" s="331"/>
      <c r="K30" s="331"/>
      <c r="L30" s="331"/>
      <c r="M30" s="331"/>
      <c r="N30" s="331"/>
      <c r="O30" s="331"/>
      <c r="P30" s="331"/>
      <c r="Q30" s="331"/>
      <c r="R30" s="331"/>
      <c r="S30" s="330"/>
      <c r="T30" s="330"/>
      <c r="U30" s="330"/>
      <c r="V30" s="330"/>
      <c r="W30" s="330"/>
      <c r="X30" s="329"/>
      <c r="Y30" s="86"/>
      <c r="Z30" s="86"/>
      <c r="AA30" s="86"/>
    </row>
    <row r="31" spans="2:27" s="45" customFormat="1" ht="17.649999999999999" customHeight="1">
      <c r="B31" s="48">
        <v>2021</v>
      </c>
      <c r="C31" s="50">
        <f>IF(ISERROR($D$26/$D$27),0,$D$26/$D$27)</f>
        <v>0</v>
      </c>
      <c r="D31" s="51">
        <f>$E$21</f>
        <v>0.9</v>
      </c>
      <c r="E31" s="273">
        <f>AVERAGE(C31:C34)</f>
        <v>0</v>
      </c>
      <c r="F31" s="86"/>
      <c r="G31" s="86"/>
      <c r="H31" s="334"/>
      <c r="I31" s="334"/>
      <c r="J31" s="331"/>
      <c r="K31" s="331"/>
      <c r="L31" s="52"/>
      <c r="M31" s="53"/>
      <c r="N31" s="334"/>
      <c r="O31" s="334"/>
      <c r="P31" s="334"/>
      <c r="Q31" s="334"/>
      <c r="R31" s="334"/>
      <c r="S31" s="333"/>
      <c r="T31" s="333"/>
      <c r="U31" s="333"/>
      <c r="V31" s="333"/>
      <c r="W31" s="333"/>
      <c r="X31" s="332"/>
      <c r="Y31" s="86"/>
      <c r="Z31" s="86"/>
      <c r="AA31" s="86"/>
    </row>
    <row r="32" spans="2:27" s="45" customFormat="1" ht="17.649999999999999" customHeight="1">
      <c r="B32" s="48">
        <v>2022</v>
      </c>
      <c r="C32" s="50">
        <f>IF(ISERROR($I$26/$I$27),0,$I$26/$I$27)</f>
        <v>0</v>
      </c>
      <c r="D32" s="51">
        <f>$E$21</f>
        <v>0.9</v>
      </c>
      <c r="E32" s="274"/>
      <c r="F32" s="86"/>
      <c r="G32" s="86"/>
      <c r="H32" s="331"/>
      <c r="I32" s="331"/>
      <c r="J32" s="331"/>
      <c r="K32" s="331"/>
      <c r="L32" s="54"/>
      <c r="M32" s="52"/>
      <c r="N32" s="331"/>
      <c r="O32" s="331"/>
      <c r="P32" s="331"/>
      <c r="Q32" s="331"/>
      <c r="R32" s="331"/>
      <c r="S32" s="333"/>
      <c r="T32" s="333"/>
      <c r="U32" s="333"/>
      <c r="V32" s="333"/>
      <c r="W32" s="333"/>
      <c r="X32" s="332"/>
      <c r="Y32" s="86"/>
      <c r="Z32" s="86"/>
      <c r="AA32" s="86"/>
    </row>
    <row r="33" spans="2:27" s="45" customFormat="1" ht="17.649999999999999" customHeight="1">
      <c r="B33" s="48">
        <v>2023</v>
      </c>
      <c r="C33" s="50">
        <f>IF(ISERROR($N$26/$N$27),0,$N$26/$N$27)</f>
        <v>0</v>
      </c>
      <c r="D33" s="51">
        <f>$E$21</f>
        <v>0.9</v>
      </c>
      <c r="E33" s="274"/>
      <c r="F33" s="86"/>
      <c r="G33" s="86"/>
      <c r="H33" s="331"/>
      <c r="I33" s="331"/>
      <c r="J33" s="331"/>
      <c r="K33" s="331"/>
      <c r="L33" s="54"/>
      <c r="M33" s="52"/>
      <c r="N33" s="331"/>
      <c r="O33" s="331"/>
      <c r="P33" s="331"/>
      <c r="Q33" s="331"/>
      <c r="R33" s="331"/>
      <c r="S33" s="333"/>
      <c r="T33" s="333"/>
      <c r="U33" s="333"/>
      <c r="V33" s="333"/>
      <c r="W33" s="333"/>
      <c r="X33" s="332"/>
      <c r="Y33" s="86"/>
      <c r="Z33" s="86"/>
      <c r="AA33" s="86"/>
    </row>
    <row r="34" spans="2:27" s="45" customFormat="1" ht="17.649999999999999" customHeight="1">
      <c r="B34" s="48">
        <v>2024</v>
      </c>
      <c r="C34" s="50">
        <f>IF(ISERROR($T$26/$T$27),0,$T$26/$T$27)</f>
        <v>0</v>
      </c>
      <c r="D34" s="51">
        <f>$E$21</f>
        <v>0.9</v>
      </c>
      <c r="E34" s="275"/>
      <c r="F34" s="86"/>
      <c r="G34" s="86"/>
      <c r="H34" s="331"/>
      <c r="I34" s="331"/>
      <c r="J34" s="331"/>
      <c r="K34" s="331"/>
      <c r="L34" s="54"/>
      <c r="M34" s="52"/>
      <c r="N34" s="331"/>
      <c r="O34" s="331"/>
      <c r="P34" s="331"/>
      <c r="Q34" s="331"/>
      <c r="R34" s="331"/>
      <c r="S34" s="333"/>
      <c r="T34" s="333"/>
      <c r="U34" s="333"/>
      <c r="V34" s="333"/>
      <c r="W34" s="333"/>
      <c r="X34" s="332"/>
      <c r="Y34" s="86"/>
      <c r="Z34" s="86"/>
      <c r="AA34" s="86"/>
    </row>
    <row r="35" spans="2:27" s="45" customFormat="1" ht="33" customHeight="1">
      <c r="B35" s="270" t="s">
        <v>331</v>
      </c>
      <c r="C35" s="271"/>
      <c r="D35" s="271"/>
      <c r="E35" s="272"/>
      <c r="F35" s="86"/>
      <c r="G35" s="86"/>
      <c r="H35" s="331"/>
      <c r="I35" s="331"/>
      <c r="J35" s="331"/>
      <c r="K35" s="331"/>
      <c r="L35" s="54"/>
      <c r="M35" s="52"/>
      <c r="N35" s="331"/>
      <c r="O35" s="331"/>
      <c r="P35" s="331"/>
      <c r="Q35" s="331"/>
      <c r="R35" s="331"/>
      <c r="S35" s="333"/>
      <c r="T35" s="333"/>
      <c r="U35" s="333"/>
      <c r="V35" s="333"/>
      <c r="W35" s="333"/>
      <c r="X35" s="332"/>
      <c r="Y35" s="86"/>
      <c r="Z35" s="86"/>
      <c r="AA35" s="86"/>
    </row>
    <row r="36" spans="2:27" s="45" customFormat="1" ht="17.649999999999999" customHeight="1">
      <c r="B36" s="80"/>
      <c r="C36" s="58"/>
      <c r="D36" s="79"/>
      <c r="E36" s="79"/>
      <c r="F36" s="86"/>
      <c r="G36" s="86"/>
      <c r="H36" s="331"/>
      <c r="I36" s="331"/>
      <c r="J36" s="331"/>
      <c r="K36" s="331"/>
      <c r="L36" s="54"/>
      <c r="M36" s="52"/>
      <c r="N36" s="331"/>
      <c r="O36" s="331"/>
      <c r="P36" s="331"/>
      <c r="Q36" s="331"/>
      <c r="R36" s="331"/>
      <c r="S36" s="333"/>
      <c r="T36" s="333"/>
      <c r="U36" s="333"/>
      <c r="V36" s="333"/>
      <c r="W36" s="333"/>
      <c r="X36" s="332"/>
      <c r="Y36" s="86"/>
      <c r="Z36" s="86"/>
      <c r="AA36" s="86"/>
    </row>
    <row r="37" spans="2:27" s="45" customFormat="1" ht="17.649999999999999" customHeight="1">
      <c r="B37" s="80"/>
      <c r="C37" s="58"/>
      <c r="D37" s="79"/>
      <c r="E37" s="79"/>
      <c r="F37" s="86"/>
      <c r="G37" s="86"/>
      <c r="H37" s="331"/>
      <c r="I37" s="331"/>
      <c r="J37" s="331"/>
      <c r="K37" s="331"/>
      <c r="L37" s="54"/>
      <c r="M37" s="52"/>
      <c r="N37" s="331"/>
      <c r="O37" s="331"/>
      <c r="P37" s="331"/>
      <c r="Q37" s="331"/>
      <c r="R37" s="331"/>
      <c r="S37" s="333"/>
      <c r="T37" s="333"/>
      <c r="U37" s="333"/>
      <c r="V37" s="333"/>
      <c r="W37" s="333"/>
      <c r="X37" s="332"/>
      <c r="Y37" s="86"/>
      <c r="Z37" s="86"/>
      <c r="AA37" s="86"/>
    </row>
    <row r="38" spans="2:27" s="45" customFormat="1" ht="17.649999999999999" customHeight="1">
      <c r="B38" s="80"/>
      <c r="C38" s="58"/>
      <c r="D38" s="79"/>
      <c r="E38" s="79"/>
      <c r="F38" s="86"/>
      <c r="G38" s="86"/>
      <c r="H38" s="331"/>
      <c r="I38" s="331"/>
      <c r="J38" s="331"/>
      <c r="K38" s="331"/>
      <c r="L38" s="54"/>
      <c r="M38" s="52"/>
      <c r="N38" s="331"/>
      <c r="O38" s="331"/>
      <c r="P38" s="331"/>
      <c r="Q38" s="331"/>
      <c r="R38" s="331"/>
      <c r="S38" s="333"/>
      <c r="T38" s="333"/>
      <c r="U38" s="333"/>
      <c r="V38" s="333"/>
      <c r="W38" s="333"/>
      <c r="X38" s="332"/>
      <c r="Y38" s="86"/>
      <c r="Z38" s="86"/>
      <c r="AA38" s="86"/>
    </row>
    <row r="39" spans="2:27" s="45" customFormat="1" ht="17.649999999999999" customHeight="1">
      <c r="B39" s="80"/>
      <c r="C39" s="58"/>
      <c r="D39" s="79"/>
      <c r="E39" s="79"/>
      <c r="F39" s="86"/>
      <c r="G39" s="86"/>
      <c r="H39" s="331"/>
      <c r="I39" s="331"/>
      <c r="J39" s="331"/>
      <c r="K39" s="331"/>
      <c r="L39" s="54"/>
      <c r="M39" s="52"/>
      <c r="N39" s="331"/>
      <c r="O39" s="331"/>
      <c r="P39" s="331"/>
      <c r="Q39" s="331"/>
      <c r="R39" s="331"/>
      <c r="S39" s="333"/>
      <c r="T39" s="333"/>
      <c r="U39" s="333"/>
      <c r="V39" s="333"/>
      <c r="W39" s="333"/>
      <c r="X39" s="332"/>
      <c r="Y39" s="86"/>
      <c r="Z39" s="86"/>
      <c r="AA39" s="86"/>
    </row>
    <row r="40" spans="2:27" s="45" customFormat="1" ht="17.649999999999999" customHeight="1">
      <c r="B40" s="80"/>
      <c r="C40" s="58"/>
      <c r="D40" s="79"/>
      <c r="E40" s="79"/>
      <c r="F40" s="86"/>
      <c r="G40" s="86"/>
      <c r="H40" s="331"/>
      <c r="I40" s="331"/>
      <c r="J40" s="331"/>
      <c r="K40" s="331"/>
      <c r="L40" s="54"/>
      <c r="M40" s="52"/>
      <c r="N40" s="331"/>
      <c r="O40" s="331"/>
      <c r="P40" s="331"/>
      <c r="Q40" s="331"/>
      <c r="R40" s="331"/>
      <c r="S40" s="333"/>
      <c r="T40" s="333"/>
      <c r="U40" s="333"/>
      <c r="V40" s="333"/>
      <c r="W40" s="333"/>
      <c r="X40" s="332"/>
      <c r="Y40" s="86"/>
      <c r="Z40" s="86"/>
      <c r="AA40" s="86"/>
    </row>
    <row r="41" spans="2:27" s="45" customFormat="1" ht="17.649999999999999" customHeight="1">
      <c r="B41" s="80"/>
      <c r="C41" s="58"/>
      <c r="D41" s="79"/>
      <c r="E41" s="79"/>
      <c r="F41" s="86"/>
      <c r="G41" s="86"/>
      <c r="H41" s="331"/>
      <c r="I41" s="331"/>
      <c r="J41" s="331"/>
      <c r="K41" s="331"/>
      <c r="L41" s="54"/>
      <c r="M41" s="52"/>
      <c r="N41" s="331"/>
      <c r="O41" s="331"/>
      <c r="P41" s="331"/>
      <c r="Q41" s="331"/>
      <c r="R41" s="331"/>
      <c r="S41" s="333"/>
      <c r="T41" s="333"/>
      <c r="U41" s="333"/>
      <c r="V41" s="333"/>
      <c r="W41" s="333"/>
      <c r="X41" s="332"/>
      <c r="Y41" s="86"/>
      <c r="Z41" s="86"/>
      <c r="AA41" s="86"/>
    </row>
    <row r="42" spans="2:27" s="45" customFormat="1" ht="17.25" customHeight="1">
      <c r="B42" s="80"/>
      <c r="C42" s="58"/>
      <c r="D42" s="79"/>
      <c r="E42" s="79"/>
      <c r="F42" s="86"/>
      <c r="G42" s="86"/>
      <c r="H42" s="331"/>
      <c r="I42" s="331"/>
      <c r="J42" s="331"/>
      <c r="K42" s="331"/>
      <c r="L42" s="54"/>
      <c r="M42" s="52"/>
      <c r="N42" s="331"/>
      <c r="O42" s="331"/>
      <c r="P42" s="331"/>
      <c r="Q42" s="331"/>
      <c r="R42" s="331"/>
      <c r="S42" s="330"/>
      <c r="T42" s="330"/>
      <c r="U42" s="330"/>
      <c r="V42" s="330"/>
      <c r="W42" s="330"/>
      <c r="X42" s="329"/>
      <c r="Y42" s="86"/>
      <c r="Z42" s="86"/>
      <c r="AA42" s="86"/>
    </row>
    <row r="43" spans="2:27" s="45" customFormat="1" ht="17.25" customHeight="1">
      <c r="B43" s="78"/>
      <c r="C43" s="77"/>
      <c r="D43" s="76"/>
      <c r="E43" s="76"/>
      <c r="F43" s="72"/>
      <c r="G43" s="72"/>
      <c r="H43" s="72"/>
      <c r="I43" s="72"/>
      <c r="J43" s="72"/>
      <c r="K43" s="72"/>
      <c r="L43" s="55"/>
      <c r="M43" s="101"/>
      <c r="N43" s="72"/>
      <c r="O43" s="72"/>
      <c r="P43" s="72"/>
      <c r="Q43" s="72"/>
      <c r="R43" s="72"/>
      <c r="S43" s="72"/>
      <c r="T43" s="72"/>
      <c r="U43" s="72"/>
      <c r="V43" s="72"/>
      <c r="W43" s="72"/>
      <c r="X43" s="73"/>
      <c r="Y43" s="86"/>
      <c r="Z43" s="86"/>
      <c r="AA43" s="86"/>
    </row>
    <row r="44" spans="2:27" s="45" customFormat="1" ht="15.75" customHeight="1">
      <c r="B44" s="266" t="s">
        <v>295</v>
      </c>
      <c r="C44" s="266"/>
      <c r="D44" s="266"/>
      <c r="E44" s="266"/>
      <c r="F44" s="266"/>
      <c r="G44" s="266"/>
      <c r="H44" s="266"/>
      <c r="I44" s="266"/>
      <c r="J44" s="266"/>
      <c r="K44" s="266"/>
      <c r="L44" s="266"/>
      <c r="M44" s="266"/>
      <c r="N44" s="266"/>
      <c r="O44" s="266"/>
      <c r="P44" s="266"/>
      <c r="Q44" s="266"/>
      <c r="R44" s="266"/>
      <c r="S44" s="266"/>
      <c r="T44" s="266"/>
      <c r="U44" s="266"/>
      <c r="V44" s="266"/>
      <c r="W44" s="266"/>
      <c r="X44" s="266"/>
      <c r="Y44" s="86"/>
      <c r="Z44" s="56"/>
      <c r="AA44" s="86"/>
    </row>
    <row r="45" spans="2:27" s="45" customFormat="1" ht="50.1" customHeight="1">
      <c r="B45" s="328" t="s">
        <v>332</v>
      </c>
      <c r="C45" s="268"/>
      <c r="D45" s="268"/>
      <c r="E45" s="268"/>
      <c r="F45" s="268"/>
      <c r="G45" s="268"/>
      <c r="H45" s="268"/>
      <c r="I45" s="268"/>
      <c r="J45" s="268"/>
      <c r="K45" s="268"/>
      <c r="L45" s="268"/>
      <c r="M45" s="268"/>
      <c r="N45" s="268"/>
      <c r="O45" s="268"/>
      <c r="P45" s="268"/>
      <c r="Q45" s="268"/>
      <c r="R45" s="268"/>
      <c r="S45" s="268"/>
      <c r="T45" s="268"/>
      <c r="U45" s="268"/>
      <c r="V45" s="268"/>
      <c r="W45" s="268"/>
      <c r="X45" s="269"/>
      <c r="Y45" s="52"/>
      <c r="Z45" s="52"/>
      <c r="AA45" s="52"/>
    </row>
    <row r="46" spans="2:27" s="45" customFormat="1" ht="18" customHeight="1">
      <c r="B46" s="259" t="s">
        <v>297</v>
      </c>
      <c r="C46" s="259"/>
      <c r="D46" s="259"/>
      <c r="E46" s="259"/>
      <c r="F46" s="259"/>
      <c r="G46" s="259"/>
      <c r="H46" s="259"/>
      <c r="I46" s="259"/>
      <c r="J46" s="259"/>
      <c r="K46" s="259"/>
      <c r="L46" s="259"/>
      <c r="M46" s="259"/>
      <c r="N46" s="259"/>
      <c r="O46" s="259"/>
      <c r="P46" s="259"/>
      <c r="Q46" s="259"/>
      <c r="R46" s="259"/>
      <c r="S46" s="259"/>
      <c r="T46" s="259"/>
      <c r="U46" s="259"/>
      <c r="V46" s="259"/>
      <c r="W46" s="259"/>
      <c r="X46" s="259"/>
      <c r="Y46" s="57"/>
      <c r="Z46" s="58"/>
      <c r="AA46" s="54"/>
    </row>
    <row r="47" spans="2:27" s="45" customFormat="1" ht="32.25" customHeight="1">
      <c r="B47" s="325"/>
      <c r="C47" s="326"/>
      <c r="D47" s="326"/>
      <c r="E47" s="326"/>
      <c r="F47" s="326"/>
      <c r="G47" s="326"/>
      <c r="H47" s="326"/>
      <c r="I47" s="326"/>
      <c r="J47" s="326"/>
      <c r="K47" s="326"/>
      <c r="L47" s="326"/>
      <c r="M47" s="326"/>
      <c r="N47" s="326"/>
      <c r="O47" s="326"/>
      <c r="P47" s="326"/>
      <c r="Q47" s="326"/>
      <c r="R47" s="326"/>
      <c r="S47" s="326"/>
      <c r="T47" s="326"/>
      <c r="U47" s="326"/>
      <c r="V47" s="326"/>
      <c r="W47" s="326"/>
      <c r="X47" s="327"/>
      <c r="Y47" s="57"/>
      <c r="Z47" s="58"/>
      <c r="AA47" s="54"/>
    </row>
    <row r="48" spans="2:27" s="45" customFormat="1" ht="16.149999999999999" customHeight="1">
      <c r="B48" s="259" t="s">
        <v>299</v>
      </c>
      <c r="C48" s="259"/>
      <c r="D48" s="259"/>
      <c r="E48" s="259"/>
      <c r="F48" s="259"/>
      <c r="G48" s="259"/>
      <c r="H48" s="259"/>
      <c r="I48" s="259"/>
      <c r="J48" s="259"/>
      <c r="K48" s="259"/>
      <c r="L48" s="259"/>
      <c r="M48" s="259"/>
      <c r="N48" s="259"/>
      <c r="O48" s="259"/>
      <c r="P48" s="259"/>
      <c r="Q48" s="259"/>
      <c r="R48" s="259"/>
      <c r="S48" s="259"/>
      <c r="T48" s="259"/>
      <c r="U48" s="259"/>
      <c r="V48" s="259"/>
      <c r="W48" s="259"/>
      <c r="X48" s="259"/>
      <c r="Y48" s="57"/>
      <c r="Z48" s="58"/>
      <c r="AA48" s="54"/>
    </row>
    <row r="49" spans="2:27" s="45" customFormat="1" ht="15.6" customHeight="1">
      <c r="B49" s="59" t="s">
        <v>3</v>
      </c>
      <c r="C49" s="263" t="s">
        <v>300</v>
      </c>
      <c r="D49" s="264"/>
      <c r="E49" s="265" t="s">
        <v>301</v>
      </c>
      <c r="F49" s="263"/>
      <c r="G49" s="263"/>
      <c r="H49" s="263"/>
      <c r="I49" s="263"/>
      <c r="J49" s="263"/>
      <c r="K49" s="264"/>
      <c r="L49" s="265" t="s">
        <v>302</v>
      </c>
      <c r="M49" s="263"/>
      <c r="N49" s="263"/>
      <c r="O49" s="263"/>
      <c r="P49" s="263"/>
      <c r="Q49" s="263"/>
      <c r="R49" s="263"/>
      <c r="S49" s="264"/>
      <c r="T49" s="265" t="s">
        <v>303</v>
      </c>
      <c r="U49" s="263"/>
      <c r="V49" s="263"/>
      <c r="W49" s="263"/>
      <c r="X49" s="264"/>
      <c r="Y49" s="57"/>
      <c r="Z49" s="58"/>
      <c r="AA49" s="54"/>
    </row>
    <row r="50" spans="2:27" s="45" customFormat="1" ht="15" customHeight="1">
      <c r="B50" s="94">
        <v>1</v>
      </c>
      <c r="C50" s="258">
        <v>44305</v>
      </c>
      <c r="D50" s="257"/>
      <c r="E50" s="257" t="s">
        <v>333</v>
      </c>
      <c r="F50" s="257"/>
      <c r="G50" s="257"/>
      <c r="H50" s="257"/>
      <c r="I50" s="257"/>
      <c r="J50" s="257"/>
      <c r="K50" s="257"/>
      <c r="L50" s="257" t="s">
        <v>334</v>
      </c>
      <c r="M50" s="257"/>
      <c r="N50" s="257"/>
      <c r="O50" s="257"/>
      <c r="P50" s="257"/>
      <c r="Q50" s="257"/>
      <c r="R50" s="257"/>
      <c r="S50" s="257"/>
      <c r="T50" s="258">
        <v>44305</v>
      </c>
      <c r="U50" s="257"/>
      <c r="V50" s="257"/>
      <c r="W50" s="257"/>
      <c r="X50" s="257"/>
      <c r="Y50" s="57"/>
      <c r="Z50" s="58"/>
      <c r="AA50" s="54"/>
    </row>
    <row r="51" spans="2:27" s="45" customFormat="1" ht="36.6" customHeight="1">
      <c r="B51" s="94">
        <v>2</v>
      </c>
      <c r="C51" s="258">
        <v>44720</v>
      </c>
      <c r="D51" s="257"/>
      <c r="E51" s="257" t="s">
        <v>304</v>
      </c>
      <c r="F51" s="257"/>
      <c r="G51" s="257"/>
      <c r="H51" s="257"/>
      <c r="I51" s="257"/>
      <c r="J51" s="257"/>
      <c r="K51" s="257"/>
      <c r="L51" s="257" t="s">
        <v>305</v>
      </c>
      <c r="M51" s="257"/>
      <c r="N51" s="257"/>
      <c r="O51" s="257"/>
      <c r="P51" s="257"/>
      <c r="Q51" s="257"/>
      <c r="R51" s="257"/>
      <c r="S51" s="257"/>
      <c r="T51" s="258">
        <v>44783</v>
      </c>
      <c r="U51" s="257"/>
      <c r="V51" s="257"/>
      <c r="W51" s="257"/>
      <c r="X51" s="257"/>
      <c r="Y51" s="57"/>
      <c r="Z51" s="58"/>
      <c r="AA51" s="54"/>
    </row>
    <row r="52" spans="2:27" s="45" customFormat="1" ht="15" customHeight="1">
      <c r="B52" s="94"/>
      <c r="C52" s="257"/>
      <c r="D52" s="257"/>
      <c r="E52" s="257"/>
      <c r="F52" s="257"/>
      <c r="G52" s="257"/>
      <c r="H52" s="257"/>
      <c r="I52" s="257"/>
      <c r="J52" s="257"/>
      <c r="K52" s="257"/>
      <c r="L52" s="257"/>
      <c r="M52" s="257"/>
      <c r="N52" s="257"/>
      <c r="O52" s="257"/>
      <c r="P52" s="257"/>
      <c r="Q52" s="257"/>
      <c r="R52" s="257"/>
      <c r="S52" s="257"/>
      <c r="T52" s="257"/>
      <c r="U52" s="257"/>
      <c r="V52" s="257"/>
      <c r="W52" s="257"/>
      <c r="X52" s="257"/>
      <c r="Y52" s="57"/>
      <c r="Z52" s="58"/>
      <c r="AA52" s="54"/>
    </row>
    <row r="53" spans="2:27" s="45" customFormat="1" ht="15" customHeight="1">
      <c r="B53" s="94"/>
      <c r="C53" s="257"/>
      <c r="D53" s="257"/>
      <c r="E53" s="257"/>
      <c r="F53" s="257"/>
      <c r="G53" s="257"/>
      <c r="H53" s="257"/>
      <c r="I53" s="257"/>
      <c r="J53" s="257"/>
      <c r="K53" s="257"/>
      <c r="L53" s="257"/>
      <c r="M53" s="257"/>
      <c r="N53" s="257"/>
      <c r="O53" s="257"/>
      <c r="P53" s="257"/>
      <c r="Q53" s="257"/>
      <c r="R53" s="257"/>
      <c r="S53" s="257"/>
      <c r="T53" s="257"/>
      <c r="U53" s="257"/>
      <c r="V53" s="257"/>
      <c r="W53" s="257"/>
      <c r="X53" s="257"/>
      <c r="Y53" s="57"/>
      <c r="Z53" s="58"/>
      <c r="AA53" s="54"/>
    </row>
    <row r="54" spans="2:27" s="45" customFormat="1" ht="15" customHeight="1">
      <c r="B54" s="94"/>
      <c r="C54" s="257"/>
      <c r="D54" s="257"/>
      <c r="E54" s="257"/>
      <c r="F54" s="257"/>
      <c r="G54" s="257"/>
      <c r="H54" s="257"/>
      <c r="I54" s="257"/>
      <c r="J54" s="257"/>
      <c r="K54" s="257"/>
      <c r="L54" s="257"/>
      <c r="M54" s="257"/>
      <c r="N54" s="257"/>
      <c r="O54" s="257"/>
      <c r="P54" s="257"/>
      <c r="Q54" s="257"/>
      <c r="R54" s="257"/>
      <c r="S54" s="257"/>
      <c r="T54" s="257"/>
      <c r="U54" s="257"/>
      <c r="V54" s="257"/>
      <c r="W54" s="257"/>
      <c r="X54" s="257"/>
      <c r="Y54" s="57"/>
      <c r="Z54" s="58"/>
      <c r="AA54" s="54"/>
    </row>
    <row r="55" spans="2:27" s="45" customFormat="1" ht="15.6" customHeight="1">
      <c r="B55" s="249" t="s">
        <v>306</v>
      </c>
      <c r="C55" s="250"/>
      <c r="D55" s="250"/>
      <c r="E55" s="250"/>
      <c r="F55" s="250"/>
      <c r="G55" s="250"/>
      <c r="H55" s="250"/>
      <c r="I55" s="250"/>
      <c r="J55" s="250"/>
      <c r="K55" s="250"/>
      <c r="L55" s="250"/>
      <c r="M55" s="250"/>
      <c r="N55" s="250"/>
      <c r="O55" s="250"/>
      <c r="P55" s="250"/>
      <c r="Q55" s="250"/>
      <c r="R55" s="250"/>
      <c r="S55" s="250"/>
      <c r="T55" s="250"/>
      <c r="U55" s="250"/>
      <c r="V55" s="250"/>
      <c r="W55" s="250"/>
      <c r="X55" s="251"/>
      <c r="Y55" s="57"/>
      <c r="Z55" s="58"/>
      <c r="AA55" s="54"/>
    </row>
    <row r="56" spans="2:27" s="45" customFormat="1" ht="26.65" customHeight="1">
      <c r="B56" s="60" t="s">
        <v>307</v>
      </c>
      <c r="C56" s="252" t="s">
        <v>308</v>
      </c>
      <c r="D56" s="253"/>
      <c r="E56" s="253"/>
      <c r="F56" s="253"/>
      <c r="G56" s="253"/>
      <c r="H56" s="253"/>
      <c r="I56" s="253"/>
      <c r="J56" s="253"/>
      <c r="K56" s="253"/>
      <c r="L56" s="253"/>
      <c r="M56" s="254"/>
      <c r="N56" s="255" t="s">
        <v>309</v>
      </c>
      <c r="O56" s="256"/>
      <c r="P56" s="252" t="s">
        <v>310</v>
      </c>
      <c r="Q56" s="253"/>
      <c r="R56" s="253"/>
      <c r="S56" s="253"/>
      <c r="T56" s="253"/>
      <c r="U56" s="253"/>
      <c r="V56" s="253"/>
      <c r="W56" s="253"/>
      <c r="X56" s="254"/>
      <c r="Y56" s="86"/>
      <c r="Z56" s="86"/>
      <c r="AA56" s="86"/>
    </row>
    <row r="57" spans="2:27" s="45" customFormat="1" ht="24.6" customHeight="1">
      <c r="B57" s="60" t="s">
        <v>311</v>
      </c>
      <c r="C57" s="252" t="s">
        <v>312</v>
      </c>
      <c r="D57" s="253"/>
      <c r="E57" s="253"/>
      <c r="F57" s="253"/>
      <c r="G57" s="253"/>
      <c r="H57" s="253"/>
      <c r="I57" s="253"/>
      <c r="J57" s="253"/>
      <c r="K57" s="253"/>
      <c r="L57" s="253"/>
      <c r="M57" s="254"/>
      <c r="N57" s="255" t="s">
        <v>309</v>
      </c>
      <c r="O57" s="256"/>
      <c r="P57" s="252" t="s">
        <v>313</v>
      </c>
      <c r="Q57" s="253"/>
      <c r="R57" s="253"/>
      <c r="S57" s="253"/>
      <c r="T57" s="253"/>
      <c r="U57" s="253"/>
      <c r="V57" s="253"/>
      <c r="W57" s="253"/>
      <c r="X57" s="254"/>
      <c r="Y57" s="86"/>
      <c r="Z57" s="86"/>
      <c r="AA57" s="86"/>
    </row>
    <row r="58" spans="2:27" s="45" customFormat="1" ht="27.6" customHeight="1">
      <c r="B58" s="60" t="s">
        <v>314</v>
      </c>
      <c r="C58" s="252" t="s">
        <v>315</v>
      </c>
      <c r="D58" s="253"/>
      <c r="E58" s="253"/>
      <c r="F58" s="253"/>
      <c r="G58" s="253"/>
      <c r="H58" s="253"/>
      <c r="I58" s="253"/>
      <c r="J58" s="253"/>
      <c r="K58" s="253"/>
      <c r="L58" s="253"/>
      <c r="M58" s="254"/>
      <c r="N58" s="255" t="s">
        <v>309</v>
      </c>
      <c r="O58" s="256"/>
      <c r="P58" s="252" t="s">
        <v>316</v>
      </c>
      <c r="Q58" s="253"/>
      <c r="R58" s="253"/>
      <c r="S58" s="253"/>
      <c r="T58" s="253"/>
      <c r="U58" s="253"/>
      <c r="V58" s="253"/>
      <c r="W58" s="253"/>
      <c r="X58" s="254"/>
      <c r="Y58" s="86"/>
      <c r="Z58" s="86"/>
      <c r="AA58" s="86"/>
    </row>
    <row r="59" spans="2:27" ht="13.5" customHeight="1">
      <c r="B59" s="249" t="s">
        <v>317</v>
      </c>
      <c r="C59" s="250"/>
      <c r="D59" s="250"/>
      <c r="E59" s="250"/>
      <c r="F59" s="250"/>
      <c r="G59" s="250"/>
      <c r="H59" s="250"/>
      <c r="I59" s="250"/>
      <c r="J59" s="250"/>
      <c r="K59" s="250"/>
      <c r="L59" s="250"/>
      <c r="M59" s="250"/>
      <c r="N59" s="250"/>
      <c r="O59" s="250"/>
      <c r="P59" s="250"/>
      <c r="Q59" s="250"/>
      <c r="R59" s="250"/>
      <c r="S59" s="250"/>
      <c r="T59" s="250"/>
      <c r="U59" s="250"/>
      <c r="V59" s="250"/>
      <c r="W59" s="250"/>
      <c r="X59" s="251"/>
    </row>
    <row r="60" spans="2:27" ht="18" customHeight="1">
      <c r="B60" s="60" t="s">
        <v>318</v>
      </c>
      <c r="C60" s="252"/>
      <c r="D60" s="253"/>
      <c r="E60" s="253"/>
      <c r="F60" s="253"/>
      <c r="G60" s="253"/>
      <c r="H60" s="253"/>
      <c r="I60" s="253"/>
      <c r="J60" s="253"/>
      <c r="K60" s="253"/>
      <c r="L60" s="253"/>
      <c r="M60" s="254"/>
      <c r="N60" s="255" t="s">
        <v>309</v>
      </c>
      <c r="O60" s="256"/>
      <c r="P60" s="252"/>
      <c r="Q60" s="253"/>
      <c r="R60" s="253"/>
      <c r="S60" s="253"/>
      <c r="T60" s="253"/>
      <c r="U60" s="253"/>
      <c r="V60" s="253"/>
      <c r="W60" s="253"/>
      <c r="X60" s="254"/>
    </row>
    <row r="61" spans="2:27" ht="21" customHeight="1">
      <c r="B61" s="60" t="s">
        <v>319</v>
      </c>
      <c r="C61" s="252"/>
      <c r="D61" s="253"/>
      <c r="E61" s="253"/>
      <c r="F61" s="253"/>
      <c r="G61" s="253"/>
      <c r="H61" s="253"/>
      <c r="I61" s="253"/>
      <c r="J61" s="253"/>
      <c r="K61" s="253"/>
      <c r="L61" s="253"/>
      <c r="M61" s="254"/>
      <c r="N61" s="255" t="s">
        <v>309</v>
      </c>
      <c r="O61" s="256"/>
      <c r="P61" s="252"/>
      <c r="Q61" s="253"/>
      <c r="R61" s="253"/>
      <c r="S61" s="253"/>
      <c r="T61" s="253"/>
      <c r="U61" s="253"/>
      <c r="V61" s="253"/>
      <c r="W61" s="253"/>
      <c r="X61" s="254"/>
    </row>
  </sheetData>
  <sheetProtection selectLockedCells="1" selectUnlockedCells="1"/>
  <mergeCells count="185">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B14:F15"/>
    <mergeCell ref="G14:J15"/>
    <mergeCell ref="K14:N15"/>
    <mergeCell ref="O14:X14"/>
    <mergeCell ref="O15:R15"/>
    <mergeCell ref="S15:U15"/>
    <mergeCell ref="M20:O20"/>
    <mergeCell ref="P20:R20"/>
    <mergeCell ref="V15:X15"/>
    <mergeCell ref="B16:F17"/>
    <mergeCell ref="G16:J17"/>
    <mergeCell ref="K16:N17"/>
    <mergeCell ref="S16:U17"/>
    <mergeCell ref="V16:X17"/>
    <mergeCell ref="M21:O21"/>
    <mergeCell ref="P21:R21"/>
    <mergeCell ref="B18:X18"/>
    <mergeCell ref="B19:B20"/>
    <mergeCell ref="C19:D20"/>
    <mergeCell ref="E19:F20"/>
    <mergeCell ref="G19:R19"/>
    <mergeCell ref="S19:X20"/>
    <mergeCell ref="G20:I20"/>
    <mergeCell ref="J20:L20"/>
    <mergeCell ref="S21:X21"/>
    <mergeCell ref="B22:M22"/>
    <mergeCell ref="N22:X22"/>
    <mergeCell ref="B23:M23"/>
    <mergeCell ref="N23:X23"/>
    <mergeCell ref="B24:X24"/>
    <mergeCell ref="C21:D21"/>
    <mergeCell ref="E21:F21"/>
    <mergeCell ref="G21:I21"/>
    <mergeCell ref="J21:L21"/>
    <mergeCell ref="B25:C25"/>
    <mergeCell ref="D25:H25"/>
    <mergeCell ref="I25:M25"/>
    <mergeCell ref="N25:S25"/>
    <mergeCell ref="T25:X25"/>
    <mergeCell ref="B26:C26"/>
    <mergeCell ref="D26:H26"/>
    <mergeCell ref="I26:M26"/>
    <mergeCell ref="N26:S26"/>
    <mergeCell ref="T26:X26"/>
    <mergeCell ref="H30:I31"/>
    <mergeCell ref="J30:M30"/>
    <mergeCell ref="N30:O31"/>
    <mergeCell ref="P30:R31"/>
    <mergeCell ref="H34:I34"/>
    <mergeCell ref="J34:K34"/>
    <mergeCell ref="N32:O32"/>
    <mergeCell ref="P32:R32"/>
    <mergeCell ref="H33:I33"/>
    <mergeCell ref="J33:K33"/>
    <mergeCell ref="N33:O33"/>
    <mergeCell ref="P33:R33"/>
    <mergeCell ref="B27:C27"/>
    <mergeCell ref="D27:H27"/>
    <mergeCell ref="I27:M27"/>
    <mergeCell ref="N27:S27"/>
    <mergeCell ref="T27:X27"/>
    <mergeCell ref="B28:X28"/>
    <mergeCell ref="H38:I38"/>
    <mergeCell ref="J38:K38"/>
    <mergeCell ref="N38:O38"/>
    <mergeCell ref="P38:R38"/>
    <mergeCell ref="S30:X30"/>
    <mergeCell ref="E31:E34"/>
    <mergeCell ref="J31:K31"/>
    <mergeCell ref="S31:X42"/>
    <mergeCell ref="H32:I32"/>
    <mergeCell ref="J32:K32"/>
    <mergeCell ref="N37:O37"/>
    <mergeCell ref="P37:R37"/>
    <mergeCell ref="N34:O34"/>
    <mergeCell ref="P34:R34"/>
    <mergeCell ref="B35:E35"/>
    <mergeCell ref="H35:I35"/>
    <mergeCell ref="J35:K35"/>
    <mergeCell ref="N35:O35"/>
    <mergeCell ref="P35:R35"/>
    <mergeCell ref="H39:I39"/>
    <mergeCell ref="J39:K39"/>
    <mergeCell ref="N39:O39"/>
    <mergeCell ref="P39:R39"/>
    <mergeCell ref="H36:I36"/>
    <mergeCell ref="J36:K36"/>
    <mergeCell ref="N36:O36"/>
    <mergeCell ref="P36:R36"/>
    <mergeCell ref="H37:I37"/>
    <mergeCell ref="J37:K37"/>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C52:D52"/>
    <mergeCell ref="E52:K52"/>
    <mergeCell ref="L52:S52"/>
    <mergeCell ref="T52:X52"/>
    <mergeCell ref="C53:D53"/>
    <mergeCell ref="E53:K53"/>
    <mergeCell ref="L53:S53"/>
    <mergeCell ref="T53:X53"/>
    <mergeCell ref="C54:D54"/>
    <mergeCell ref="E54:K54"/>
    <mergeCell ref="L54:S54"/>
    <mergeCell ref="T54:X54"/>
    <mergeCell ref="B55:X55"/>
    <mergeCell ref="C56:M56"/>
    <mergeCell ref="N56:O56"/>
    <mergeCell ref="P56:X56"/>
    <mergeCell ref="C57:M57"/>
    <mergeCell ref="N57:O57"/>
    <mergeCell ref="P57:X57"/>
    <mergeCell ref="C58:M58"/>
    <mergeCell ref="N58:O58"/>
    <mergeCell ref="P58:X58"/>
    <mergeCell ref="B59:X59"/>
    <mergeCell ref="C60:M60"/>
    <mergeCell ref="N60:O60"/>
    <mergeCell ref="P60:X60"/>
    <mergeCell ref="C61:M61"/>
    <mergeCell ref="N61:O61"/>
    <mergeCell ref="P61:X61"/>
  </mergeCells>
  <dataValidations count="1">
    <dataValidation type="list" allowBlank="1" showInputMessage="1" showErrorMessage="1" sqref="P21:R21" xr:uid="{0E1BCC25-ABC2-4442-9283-15774CDC91DF}">
      <formula1>#REF!</formula1>
    </dataValidation>
  </dataValidation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635CA-86C3-4E66-978B-9AAA47299C58}">
  <sheetPr>
    <pageSetUpPr fitToPage="1"/>
  </sheetPr>
  <dimension ref="B1:AC61"/>
  <sheetViews>
    <sheetView showGridLines="0" view="pageBreakPreview" topLeftCell="A40" zoomScaleNormal="100" zoomScaleSheetLayoutView="100" workbookViewId="0">
      <selection activeCell="G62" sqref="G62"/>
    </sheetView>
  </sheetViews>
  <sheetFormatPr baseColWidth="10" defaultColWidth="5.140625" defaultRowHeight="13.5" customHeight="1"/>
  <cols>
    <col min="1" max="1" width="5.140625" style="86"/>
    <col min="2" max="2" width="12.28515625" style="86" bestFit="1" customWidth="1"/>
    <col min="3" max="3" width="11.7109375" style="86" customWidth="1"/>
    <col min="4" max="4" width="12.7109375" style="61" customWidth="1"/>
    <col min="5" max="5" width="11.7109375" style="61" customWidth="1"/>
    <col min="6" max="12" width="7.42578125" style="86" customWidth="1"/>
    <col min="13" max="13" width="11.85546875" style="86" customWidth="1"/>
    <col min="14" max="23" width="7.42578125" style="86" customWidth="1"/>
    <col min="24" max="24" width="10.5703125" style="86" customWidth="1"/>
    <col min="25" max="25" width="41.140625" style="86" customWidth="1"/>
    <col min="26" max="26" width="11.7109375" style="86" customWidth="1"/>
    <col min="27" max="27" width="29.7109375" style="86" customWidth="1"/>
    <col min="28" max="28" width="16.28515625" style="45" customWidth="1"/>
    <col min="29" max="29" width="5.140625" style="45"/>
    <col min="30" max="16384" width="5.140625" style="86"/>
  </cols>
  <sheetData>
    <row r="1" spans="2:27" s="45" customFormat="1" ht="15.6" customHeight="1">
      <c r="B1" s="292"/>
      <c r="C1" s="292"/>
      <c r="D1" s="292" t="s">
        <v>0</v>
      </c>
      <c r="E1" s="292"/>
      <c r="F1" s="292"/>
      <c r="G1" s="292"/>
      <c r="H1" s="292"/>
      <c r="I1" s="292"/>
      <c r="J1" s="292"/>
      <c r="K1" s="292"/>
      <c r="L1" s="292"/>
      <c r="M1" s="292"/>
      <c r="N1" s="292"/>
      <c r="O1" s="292"/>
      <c r="P1" s="292"/>
      <c r="Q1" s="292"/>
      <c r="R1" s="292"/>
      <c r="S1" s="323" t="s">
        <v>1</v>
      </c>
      <c r="T1" s="323"/>
      <c r="U1" s="323"/>
      <c r="V1" s="323" t="s">
        <v>220</v>
      </c>
      <c r="W1" s="323"/>
      <c r="X1" s="323"/>
      <c r="Y1" s="86"/>
      <c r="Z1" s="86"/>
      <c r="AA1" s="86"/>
    </row>
    <row r="2" spans="2:27" s="45" customFormat="1" ht="12.75">
      <c r="B2" s="292"/>
      <c r="C2" s="292"/>
      <c r="D2" s="292"/>
      <c r="E2" s="292"/>
      <c r="F2" s="292"/>
      <c r="G2" s="292"/>
      <c r="H2" s="292"/>
      <c r="I2" s="292"/>
      <c r="J2" s="292"/>
      <c r="K2" s="292"/>
      <c r="L2" s="292"/>
      <c r="M2" s="292"/>
      <c r="N2" s="292"/>
      <c r="O2" s="292"/>
      <c r="P2" s="292"/>
      <c r="Q2" s="292"/>
      <c r="R2" s="292"/>
      <c r="S2" s="323" t="s">
        <v>3</v>
      </c>
      <c r="T2" s="323"/>
      <c r="U2" s="323"/>
      <c r="V2" s="324" t="s">
        <v>221</v>
      </c>
      <c r="W2" s="324"/>
      <c r="X2" s="324"/>
      <c r="Y2" s="86"/>
      <c r="Z2" s="86"/>
      <c r="AA2" s="86"/>
    </row>
    <row r="3" spans="2:27" s="45" customFormat="1" ht="12.75">
      <c r="B3" s="292"/>
      <c r="C3" s="292"/>
      <c r="D3" s="292" t="s">
        <v>222</v>
      </c>
      <c r="E3" s="292"/>
      <c r="F3" s="292"/>
      <c r="G3" s="292"/>
      <c r="H3" s="292"/>
      <c r="I3" s="292"/>
      <c r="J3" s="292"/>
      <c r="K3" s="292"/>
      <c r="L3" s="292"/>
      <c r="M3" s="292"/>
      <c r="N3" s="292"/>
      <c r="O3" s="292"/>
      <c r="P3" s="292"/>
      <c r="Q3" s="292"/>
      <c r="R3" s="292"/>
      <c r="S3" s="323" t="s">
        <v>5</v>
      </c>
      <c r="T3" s="323"/>
      <c r="U3" s="323"/>
      <c r="V3" s="323" t="s">
        <v>6</v>
      </c>
      <c r="W3" s="323"/>
      <c r="X3" s="323"/>
      <c r="Y3" s="86"/>
      <c r="Z3" s="86"/>
      <c r="AA3" s="86"/>
    </row>
    <row r="4" spans="2:27" s="45" customFormat="1" ht="15.6" customHeight="1">
      <c r="B4" s="292"/>
      <c r="C4" s="292"/>
      <c r="D4" s="292"/>
      <c r="E4" s="292"/>
      <c r="F4" s="292"/>
      <c r="G4" s="292"/>
      <c r="H4" s="292"/>
      <c r="I4" s="292"/>
      <c r="J4" s="292"/>
      <c r="K4" s="292"/>
      <c r="L4" s="292"/>
      <c r="M4" s="292"/>
      <c r="N4" s="292"/>
      <c r="O4" s="292"/>
      <c r="P4" s="292"/>
      <c r="Q4" s="292"/>
      <c r="R4" s="292"/>
      <c r="S4" s="323" t="s">
        <v>223</v>
      </c>
      <c r="T4" s="323"/>
      <c r="U4" s="323"/>
      <c r="V4" s="322">
        <v>44725</v>
      </c>
      <c r="W4" s="292"/>
      <c r="X4" s="292"/>
      <c r="Y4" s="86"/>
      <c r="Z4" s="86"/>
      <c r="AA4" s="86"/>
    </row>
    <row r="5" spans="2:27" s="45" customFormat="1" ht="9" customHeight="1">
      <c r="B5" s="286"/>
      <c r="C5" s="287"/>
      <c r="D5" s="287"/>
      <c r="E5" s="287"/>
      <c r="F5" s="287"/>
      <c r="G5" s="287"/>
      <c r="H5" s="287"/>
      <c r="I5" s="287"/>
      <c r="J5" s="287"/>
      <c r="K5" s="287"/>
      <c r="L5" s="287"/>
      <c r="M5" s="287"/>
      <c r="N5" s="287"/>
      <c r="O5" s="287"/>
      <c r="P5" s="287"/>
      <c r="Q5" s="287"/>
      <c r="R5" s="287"/>
      <c r="S5" s="287"/>
      <c r="T5" s="287"/>
      <c r="U5" s="287"/>
      <c r="V5" s="287"/>
      <c r="W5" s="287"/>
      <c r="X5" s="288"/>
      <c r="Y5" s="86"/>
      <c r="Z5" s="86"/>
      <c r="AA5" s="86"/>
    </row>
    <row r="6" spans="2:27" s="45" customFormat="1" ht="18.600000000000001" customHeight="1">
      <c r="B6" s="293" t="s">
        <v>224</v>
      </c>
      <c r="C6" s="294"/>
      <c r="D6" s="294"/>
      <c r="E6" s="294"/>
      <c r="F6" s="294"/>
      <c r="G6" s="294"/>
      <c r="H6" s="294"/>
      <c r="I6" s="294"/>
      <c r="J6" s="294"/>
      <c r="K6" s="294"/>
      <c r="L6" s="294"/>
      <c r="M6" s="294"/>
      <c r="N6" s="294"/>
      <c r="O6" s="294"/>
      <c r="P6" s="294"/>
      <c r="Q6" s="294"/>
      <c r="R6" s="294"/>
      <c r="S6" s="294"/>
      <c r="T6" s="294"/>
      <c r="U6" s="294"/>
      <c r="V6" s="294"/>
      <c r="W6" s="294"/>
      <c r="X6" s="295"/>
      <c r="Y6" s="86"/>
      <c r="Z6" s="86"/>
      <c r="AA6" s="86"/>
    </row>
    <row r="7" spans="2:27" s="45" customFormat="1" ht="16.899999999999999" customHeight="1">
      <c r="B7" s="286" t="s">
        <v>225</v>
      </c>
      <c r="C7" s="287"/>
      <c r="D7" s="287"/>
      <c r="E7" s="287"/>
      <c r="F7" s="287"/>
      <c r="G7" s="287"/>
      <c r="H7" s="288"/>
      <c r="I7" s="286" t="s">
        <v>226</v>
      </c>
      <c r="J7" s="287"/>
      <c r="K7" s="287"/>
      <c r="L7" s="287"/>
      <c r="M7" s="287"/>
      <c r="N7" s="287"/>
      <c r="O7" s="287"/>
      <c r="P7" s="287"/>
      <c r="Q7" s="287"/>
      <c r="R7" s="287"/>
      <c r="S7" s="287"/>
      <c r="T7" s="288"/>
      <c r="U7" s="286" t="s">
        <v>227</v>
      </c>
      <c r="V7" s="287"/>
      <c r="W7" s="287"/>
      <c r="X7" s="288"/>
      <c r="Y7" s="86"/>
      <c r="Z7" s="86"/>
      <c r="AA7" s="86"/>
    </row>
    <row r="8" spans="2:27" s="45" customFormat="1" ht="26.65" customHeight="1">
      <c r="B8" s="280" t="s">
        <v>228</v>
      </c>
      <c r="C8" s="281"/>
      <c r="D8" s="281"/>
      <c r="E8" s="281"/>
      <c r="F8" s="281"/>
      <c r="G8" s="281"/>
      <c r="H8" s="282"/>
      <c r="I8" s="280" t="s">
        <v>229</v>
      </c>
      <c r="J8" s="281"/>
      <c r="K8" s="281"/>
      <c r="L8" s="281"/>
      <c r="M8" s="281"/>
      <c r="N8" s="281"/>
      <c r="O8" s="281"/>
      <c r="P8" s="281"/>
      <c r="Q8" s="281"/>
      <c r="R8" s="281"/>
      <c r="S8" s="281"/>
      <c r="T8" s="282"/>
      <c r="U8" s="280" t="s">
        <v>230</v>
      </c>
      <c r="V8" s="281"/>
      <c r="W8" s="281"/>
      <c r="X8" s="282"/>
      <c r="Y8" s="86"/>
      <c r="Z8" s="86"/>
      <c r="AA8" s="86"/>
    </row>
    <row r="9" spans="2:27" s="45" customFormat="1" ht="19.149999999999999" customHeight="1">
      <c r="B9" s="293" t="s">
        <v>231</v>
      </c>
      <c r="C9" s="294"/>
      <c r="D9" s="294"/>
      <c r="E9" s="294"/>
      <c r="F9" s="294"/>
      <c r="G9" s="294"/>
      <c r="H9" s="294"/>
      <c r="I9" s="294"/>
      <c r="J9" s="294"/>
      <c r="K9" s="294"/>
      <c r="L9" s="294"/>
      <c r="M9" s="294"/>
      <c r="N9" s="294"/>
      <c r="O9" s="294"/>
      <c r="P9" s="294"/>
      <c r="Q9" s="294"/>
      <c r="R9" s="294"/>
      <c r="S9" s="294"/>
      <c r="T9" s="294"/>
      <c r="U9" s="294"/>
      <c r="V9" s="294"/>
      <c r="W9" s="294"/>
      <c r="X9" s="295"/>
      <c r="Y9" s="86"/>
      <c r="Z9" s="86"/>
      <c r="AA9" s="86"/>
    </row>
    <row r="10" spans="2:27" s="45" customFormat="1" ht="15" customHeight="1">
      <c r="B10" s="292" t="s">
        <v>232</v>
      </c>
      <c r="C10" s="292"/>
      <c r="D10" s="292"/>
      <c r="E10" s="292"/>
      <c r="F10" s="292"/>
      <c r="G10" s="286" t="s">
        <v>233</v>
      </c>
      <c r="H10" s="287"/>
      <c r="I10" s="287"/>
      <c r="J10" s="287"/>
      <c r="K10" s="287"/>
      <c r="L10" s="287"/>
      <c r="M10" s="287"/>
      <c r="N10" s="287"/>
      <c r="O10" s="288"/>
      <c r="P10" s="286" t="s">
        <v>234</v>
      </c>
      <c r="Q10" s="287"/>
      <c r="R10" s="287"/>
      <c r="S10" s="287"/>
      <c r="T10" s="287"/>
      <c r="U10" s="288"/>
      <c r="V10" s="286" t="s">
        <v>3</v>
      </c>
      <c r="W10" s="287"/>
      <c r="X10" s="288"/>
      <c r="Y10" s="86"/>
      <c r="Z10" s="86"/>
      <c r="AA10" s="86"/>
    </row>
    <row r="11" spans="2:27" s="45" customFormat="1" ht="34.9" customHeight="1">
      <c r="B11" s="257" t="s">
        <v>335</v>
      </c>
      <c r="C11" s="257"/>
      <c r="D11" s="257"/>
      <c r="E11" s="257"/>
      <c r="F11" s="257"/>
      <c r="G11" s="252" t="s">
        <v>236</v>
      </c>
      <c r="H11" s="253"/>
      <c r="I11" s="253"/>
      <c r="J11" s="253"/>
      <c r="K11" s="253"/>
      <c r="L11" s="253"/>
      <c r="M11" s="253"/>
      <c r="N11" s="253"/>
      <c r="O11" s="254"/>
      <c r="P11" s="280" t="s">
        <v>336</v>
      </c>
      <c r="Q11" s="281"/>
      <c r="R11" s="281"/>
      <c r="S11" s="281"/>
      <c r="T11" s="281"/>
      <c r="U11" s="282"/>
      <c r="V11" s="318" t="s">
        <v>322</v>
      </c>
      <c r="W11" s="319"/>
      <c r="X11" s="320"/>
      <c r="Y11" s="86"/>
      <c r="Z11" s="86"/>
      <c r="AA11" s="86"/>
    </row>
    <row r="12" spans="2:27" s="45" customFormat="1" ht="30" customHeight="1">
      <c r="B12" s="292" t="s">
        <v>239</v>
      </c>
      <c r="C12" s="292"/>
      <c r="D12" s="292"/>
      <c r="E12" s="292"/>
      <c r="F12" s="292" t="s">
        <v>240</v>
      </c>
      <c r="G12" s="292"/>
      <c r="H12" s="292"/>
      <c r="I12" s="292"/>
      <c r="J12" s="292"/>
      <c r="K12" s="292"/>
      <c r="L12" s="292"/>
      <c r="M12" s="292"/>
      <c r="N12" s="321" t="s">
        <v>241</v>
      </c>
      <c r="O12" s="321"/>
      <c r="P12" s="321"/>
      <c r="Q12" s="321"/>
      <c r="R12" s="321"/>
      <c r="S12" s="292" t="s">
        <v>242</v>
      </c>
      <c r="T12" s="292"/>
      <c r="U12" s="292"/>
      <c r="V12" s="292"/>
      <c r="W12" s="292"/>
      <c r="X12" s="292"/>
      <c r="Y12" s="86"/>
      <c r="Z12" s="86"/>
      <c r="AA12" s="86"/>
    </row>
    <row r="13" spans="2:27" s="45" customFormat="1" ht="69.95" customHeight="1">
      <c r="B13" s="257" t="s">
        <v>243</v>
      </c>
      <c r="C13" s="257"/>
      <c r="D13" s="257"/>
      <c r="E13" s="257"/>
      <c r="F13" s="257" t="s">
        <v>244</v>
      </c>
      <c r="G13" s="257"/>
      <c r="H13" s="257"/>
      <c r="I13" s="257"/>
      <c r="J13" s="257"/>
      <c r="K13" s="257"/>
      <c r="L13" s="257"/>
      <c r="M13" s="257"/>
      <c r="N13" s="257" t="s">
        <v>245</v>
      </c>
      <c r="O13" s="257"/>
      <c r="P13" s="257"/>
      <c r="Q13" s="257"/>
      <c r="R13" s="257"/>
      <c r="S13" s="257" t="s">
        <v>245</v>
      </c>
      <c r="T13" s="257"/>
      <c r="U13" s="257"/>
      <c r="V13" s="257"/>
      <c r="W13" s="257"/>
      <c r="X13" s="257"/>
      <c r="Y13" s="86"/>
      <c r="Z13" s="86"/>
      <c r="AA13" s="86"/>
    </row>
    <row r="14" spans="2:27" s="45" customFormat="1" ht="16.149999999999999" customHeight="1">
      <c r="B14" s="312" t="s">
        <v>246</v>
      </c>
      <c r="C14" s="313"/>
      <c r="D14" s="313"/>
      <c r="E14" s="313"/>
      <c r="F14" s="314"/>
      <c r="G14" s="300" t="s">
        <v>247</v>
      </c>
      <c r="H14" s="307"/>
      <c r="I14" s="307"/>
      <c r="J14" s="301"/>
      <c r="K14" s="312" t="s">
        <v>248</v>
      </c>
      <c r="L14" s="313"/>
      <c r="M14" s="313"/>
      <c r="N14" s="314"/>
      <c r="O14" s="286" t="s">
        <v>249</v>
      </c>
      <c r="P14" s="287"/>
      <c r="Q14" s="287"/>
      <c r="R14" s="287"/>
      <c r="S14" s="287"/>
      <c r="T14" s="287"/>
      <c r="U14" s="287"/>
      <c r="V14" s="287"/>
      <c r="W14" s="287"/>
      <c r="X14" s="288"/>
      <c r="Y14" s="46"/>
      <c r="Z14" s="46"/>
      <c r="AA14" s="46"/>
    </row>
    <row r="15" spans="2:27" s="45" customFormat="1" ht="30" customHeight="1">
      <c r="B15" s="315"/>
      <c r="C15" s="316"/>
      <c r="D15" s="316"/>
      <c r="E15" s="316"/>
      <c r="F15" s="317"/>
      <c r="G15" s="302"/>
      <c r="H15" s="308"/>
      <c r="I15" s="308"/>
      <c r="J15" s="303"/>
      <c r="K15" s="315"/>
      <c r="L15" s="316"/>
      <c r="M15" s="316"/>
      <c r="N15" s="317"/>
      <c r="O15" s="286" t="s">
        <v>250</v>
      </c>
      <c r="P15" s="287"/>
      <c r="Q15" s="287"/>
      <c r="R15" s="288"/>
      <c r="S15" s="289" t="s">
        <v>251</v>
      </c>
      <c r="T15" s="290"/>
      <c r="U15" s="291"/>
      <c r="V15" s="289" t="s">
        <v>252</v>
      </c>
      <c r="W15" s="290"/>
      <c r="X15" s="291"/>
      <c r="Y15" s="46"/>
      <c r="Z15" s="46"/>
      <c r="AA15" s="46"/>
    </row>
    <row r="16" spans="2:27" s="45" customFormat="1" ht="35.1" customHeight="1">
      <c r="B16" s="257" t="s">
        <v>337</v>
      </c>
      <c r="C16" s="257"/>
      <c r="D16" s="257"/>
      <c r="E16" s="257"/>
      <c r="F16" s="257"/>
      <c r="G16" s="309" t="s">
        <v>254</v>
      </c>
      <c r="H16" s="309"/>
      <c r="I16" s="309"/>
      <c r="J16" s="309"/>
      <c r="K16" s="309">
        <v>1</v>
      </c>
      <c r="L16" s="309"/>
      <c r="M16" s="309"/>
      <c r="N16" s="309"/>
      <c r="O16" s="81" t="s">
        <v>255</v>
      </c>
      <c r="P16" s="81" t="s">
        <v>256</v>
      </c>
      <c r="Q16" s="81" t="s">
        <v>257</v>
      </c>
      <c r="R16" s="81" t="s">
        <v>258</v>
      </c>
      <c r="S16" s="257" t="s">
        <v>324</v>
      </c>
      <c r="T16" s="257"/>
      <c r="U16" s="257"/>
      <c r="V16" s="310" t="s">
        <v>256</v>
      </c>
      <c r="W16" s="310"/>
      <c r="X16" s="310"/>
      <c r="Y16" s="86"/>
      <c r="Z16" s="86"/>
      <c r="AA16" s="86"/>
    </row>
    <row r="17" spans="2:27" s="45" customFormat="1" ht="35.1" customHeight="1">
      <c r="B17" s="257"/>
      <c r="C17" s="257"/>
      <c r="D17" s="257"/>
      <c r="E17" s="257"/>
      <c r="F17" s="257"/>
      <c r="G17" s="309"/>
      <c r="H17" s="309"/>
      <c r="I17" s="309"/>
      <c r="J17" s="309"/>
      <c r="K17" s="309"/>
      <c r="L17" s="309"/>
      <c r="M17" s="309"/>
      <c r="N17" s="309"/>
      <c r="O17" s="97">
        <v>1</v>
      </c>
      <c r="P17" s="97">
        <v>1</v>
      </c>
      <c r="Q17" s="97">
        <v>1</v>
      </c>
      <c r="R17" s="97">
        <v>1</v>
      </c>
      <c r="S17" s="257"/>
      <c r="T17" s="257"/>
      <c r="U17" s="257"/>
      <c r="V17" s="310"/>
      <c r="W17" s="310"/>
      <c r="X17" s="310"/>
      <c r="Y17" s="86"/>
      <c r="Z17" s="86"/>
      <c r="AA17" s="86"/>
    </row>
    <row r="18" spans="2:27" s="45" customFormat="1" ht="18" customHeight="1">
      <c r="B18" s="293" t="s">
        <v>260</v>
      </c>
      <c r="C18" s="294"/>
      <c r="D18" s="294"/>
      <c r="E18" s="294"/>
      <c r="F18" s="294"/>
      <c r="G18" s="294"/>
      <c r="H18" s="294"/>
      <c r="I18" s="294"/>
      <c r="J18" s="294"/>
      <c r="K18" s="294"/>
      <c r="L18" s="294"/>
      <c r="M18" s="294"/>
      <c r="N18" s="294"/>
      <c r="O18" s="294"/>
      <c r="P18" s="294"/>
      <c r="Q18" s="294"/>
      <c r="R18" s="294"/>
      <c r="S18" s="294"/>
      <c r="T18" s="294"/>
      <c r="U18" s="294"/>
      <c r="V18" s="294"/>
      <c r="W18" s="294"/>
      <c r="X18" s="295"/>
      <c r="Y18" s="86"/>
      <c r="Z18" s="86" t="s">
        <v>261</v>
      </c>
      <c r="AA18" s="86"/>
    </row>
    <row r="19" spans="2:27" s="45" customFormat="1" ht="34.9" customHeight="1">
      <c r="B19" s="298" t="s">
        <v>262</v>
      </c>
      <c r="C19" s="300" t="s">
        <v>263</v>
      </c>
      <c r="D19" s="301"/>
      <c r="E19" s="300" t="s">
        <v>264</v>
      </c>
      <c r="F19" s="301"/>
      <c r="G19" s="304" t="s">
        <v>265</v>
      </c>
      <c r="H19" s="305"/>
      <c r="I19" s="305"/>
      <c r="J19" s="305"/>
      <c r="K19" s="305"/>
      <c r="L19" s="305"/>
      <c r="M19" s="305"/>
      <c r="N19" s="305"/>
      <c r="O19" s="305"/>
      <c r="P19" s="305"/>
      <c r="Q19" s="305"/>
      <c r="R19" s="306"/>
      <c r="S19" s="300" t="s">
        <v>266</v>
      </c>
      <c r="T19" s="307"/>
      <c r="U19" s="307"/>
      <c r="V19" s="307"/>
      <c r="W19" s="307"/>
      <c r="X19" s="301"/>
      <c r="Y19" s="86"/>
      <c r="Z19" s="86"/>
      <c r="AA19" s="86"/>
    </row>
    <row r="20" spans="2:27" s="45" customFormat="1" ht="28.5" customHeight="1">
      <c r="B20" s="299"/>
      <c r="C20" s="302"/>
      <c r="D20" s="303"/>
      <c r="E20" s="302"/>
      <c r="F20" s="303"/>
      <c r="G20" s="286" t="s">
        <v>267</v>
      </c>
      <c r="H20" s="287"/>
      <c r="I20" s="288"/>
      <c r="J20" s="286" t="s">
        <v>268</v>
      </c>
      <c r="K20" s="287"/>
      <c r="L20" s="288"/>
      <c r="M20" s="289" t="s">
        <v>269</v>
      </c>
      <c r="N20" s="290"/>
      <c r="O20" s="291"/>
      <c r="P20" s="289" t="s">
        <v>270</v>
      </c>
      <c r="Q20" s="290"/>
      <c r="R20" s="291"/>
      <c r="S20" s="302"/>
      <c r="T20" s="308"/>
      <c r="U20" s="308"/>
      <c r="V20" s="308"/>
      <c r="W20" s="308"/>
      <c r="X20" s="303"/>
      <c r="Y20" s="86"/>
      <c r="Z20" s="86"/>
      <c r="AA20" s="86"/>
    </row>
    <row r="21" spans="2:27" s="45" customFormat="1" ht="30" customHeight="1">
      <c r="B21" s="95" t="s">
        <v>271</v>
      </c>
      <c r="C21" s="252" t="s">
        <v>272</v>
      </c>
      <c r="D21" s="254"/>
      <c r="E21" s="296">
        <v>1</v>
      </c>
      <c r="F21" s="297"/>
      <c r="G21" s="296">
        <v>1</v>
      </c>
      <c r="H21" s="253"/>
      <c r="I21" s="254"/>
      <c r="J21" s="296" t="s">
        <v>338</v>
      </c>
      <c r="K21" s="253"/>
      <c r="L21" s="254"/>
      <c r="M21" s="296" t="s">
        <v>339</v>
      </c>
      <c r="N21" s="253"/>
      <c r="O21" s="254"/>
      <c r="P21" s="252" t="s">
        <v>275</v>
      </c>
      <c r="Q21" s="253"/>
      <c r="R21" s="254"/>
      <c r="S21" s="252" t="s">
        <v>276</v>
      </c>
      <c r="T21" s="253"/>
      <c r="U21" s="253"/>
      <c r="V21" s="253"/>
      <c r="W21" s="253"/>
      <c r="X21" s="254"/>
      <c r="Y21" s="86"/>
      <c r="Z21" s="86"/>
      <c r="AA21" s="86"/>
    </row>
    <row r="22" spans="2:27" s="45" customFormat="1" ht="25.15" customHeight="1">
      <c r="B22" s="292" t="s">
        <v>277</v>
      </c>
      <c r="C22" s="292"/>
      <c r="D22" s="292"/>
      <c r="E22" s="292"/>
      <c r="F22" s="292"/>
      <c r="G22" s="292"/>
      <c r="H22" s="292"/>
      <c r="I22" s="292"/>
      <c r="J22" s="292"/>
      <c r="K22" s="292"/>
      <c r="L22" s="292"/>
      <c r="M22" s="292"/>
      <c r="N22" s="292" t="s">
        <v>278</v>
      </c>
      <c r="O22" s="292"/>
      <c r="P22" s="292"/>
      <c r="Q22" s="292"/>
      <c r="R22" s="292"/>
      <c r="S22" s="292"/>
      <c r="T22" s="292"/>
      <c r="U22" s="292"/>
      <c r="V22" s="292"/>
      <c r="W22" s="292"/>
      <c r="X22" s="292"/>
      <c r="Y22" s="86"/>
      <c r="Z22" s="86"/>
      <c r="AA22" s="86"/>
    </row>
    <row r="23" spans="2:27" s="45" customFormat="1" ht="50.1" customHeight="1">
      <c r="B23" s="257" t="s">
        <v>340</v>
      </c>
      <c r="C23" s="257"/>
      <c r="D23" s="257"/>
      <c r="E23" s="257"/>
      <c r="F23" s="257"/>
      <c r="G23" s="257"/>
      <c r="H23" s="257"/>
      <c r="I23" s="257"/>
      <c r="J23" s="257"/>
      <c r="K23" s="257"/>
      <c r="L23" s="257"/>
      <c r="M23" s="257"/>
      <c r="N23" s="257" t="s">
        <v>341</v>
      </c>
      <c r="O23" s="257"/>
      <c r="P23" s="257"/>
      <c r="Q23" s="257"/>
      <c r="R23" s="257"/>
      <c r="S23" s="257"/>
      <c r="T23" s="257"/>
      <c r="U23" s="257"/>
      <c r="V23" s="257"/>
      <c r="W23" s="257"/>
      <c r="X23" s="257"/>
      <c r="Y23" s="86"/>
      <c r="Z23" s="86"/>
      <c r="AA23" s="47"/>
    </row>
    <row r="24" spans="2:27" s="45" customFormat="1" ht="19.149999999999999" customHeight="1">
      <c r="B24" s="293" t="s">
        <v>281</v>
      </c>
      <c r="C24" s="294"/>
      <c r="D24" s="294"/>
      <c r="E24" s="294"/>
      <c r="F24" s="294"/>
      <c r="G24" s="294"/>
      <c r="H24" s="294"/>
      <c r="I24" s="294"/>
      <c r="J24" s="294"/>
      <c r="K24" s="294"/>
      <c r="L24" s="294"/>
      <c r="M24" s="294"/>
      <c r="N24" s="294"/>
      <c r="O24" s="294"/>
      <c r="P24" s="294"/>
      <c r="Q24" s="294"/>
      <c r="R24" s="294"/>
      <c r="S24" s="294"/>
      <c r="T24" s="294"/>
      <c r="U24" s="294"/>
      <c r="V24" s="294"/>
      <c r="W24" s="294"/>
      <c r="X24" s="295"/>
      <c r="Y24" s="86"/>
      <c r="Z24" s="86"/>
      <c r="AA24" s="86"/>
    </row>
    <row r="25" spans="2:27" s="45" customFormat="1" ht="19.149999999999999" customHeight="1">
      <c r="B25" s="284" t="s">
        <v>282</v>
      </c>
      <c r="C25" s="285"/>
      <c r="D25" s="286" t="s">
        <v>283</v>
      </c>
      <c r="E25" s="287"/>
      <c r="F25" s="287"/>
      <c r="G25" s="287"/>
      <c r="H25" s="288"/>
      <c r="I25" s="286" t="s">
        <v>284</v>
      </c>
      <c r="J25" s="287"/>
      <c r="K25" s="287"/>
      <c r="L25" s="287"/>
      <c r="M25" s="288"/>
      <c r="N25" s="286" t="s">
        <v>285</v>
      </c>
      <c r="O25" s="287"/>
      <c r="P25" s="287"/>
      <c r="Q25" s="287"/>
      <c r="R25" s="287"/>
      <c r="S25" s="288"/>
      <c r="T25" s="289" t="s">
        <v>286</v>
      </c>
      <c r="U25" s="290"/>
      <c r="V25" s="290"/>
      <c r="W25" s="290"/>
      <c r="X25" s="291"/>
      <c r="Y25" s="86"/>
      <c r="Z25" s="86"/>
      <c r="AA25" s="86"/>
    </row>
    <row r="26" spans="2:27" s="45" customFormat="1" ht="19.149999999999999" customHeight="1">
      <c r="B26" s="276" t="s">
        <v>287</v>
      </c>
      <c r="C26" s="276"/>
      <c r="D26" s="280">
        <v>0</v>
      </c>
      <c r="E26" s="281"/>
      <c r="F26" s="281"/>
      <c r="G26" s="281"/>
      <c r="H26" s="282"/>
      <c r="I26" s="280">
        <v>0</v>
      </c>
      <c r="J26" s="281"/>
      <c r="K26" s="281"/>
      <c r="L26" s="281"/>
      <c r="M26" s="282"/>
      <c r="N26" s="280">
        <v>0</v>
      </c>
      <c r="O26" s="281"/>
      <c r="P26" s="281"/>
      <c r="Q26" s="281"/>
      <c r="R26" s="281"/>
      <c r="S26" s="282"/>
      <c r="T26" s="280">
        <v>0</v>
      </c>
      <c r="U26" s="281"/>
      <c r="V26" s="281"/>
      <c r="W26" s="281"/>
      <c r="X26" s="282"/>
      <c r="Y26" s="86"/>
      <c r="Z26" s="49"/>
      <c r="AA26" s="49"/>
    </row>
    <row r="27" spans="2:27" s="45" customFormat="1" ht="19.149999999999999" customHeight="1">
      <c r="B27" s="276" t="s">
        <v>288</v>
      </c>
      <c r="C27" s="276"/>
      <c r="D27" s="280">
        <v>0</v>
      </c>
      <c r="E27" s="281"/>
      <c r="F27" s="281"/>
      <c r="G27" s="281"/>
      <c r="H27" s="282"/>
      <c r="I27" s="280">
        <v>0</v>
      </c>
      <c r="J27" s="281"/>
      <c r="K27" s="281"/>
      <c r="L27" s="281"/>
      <c r="M27" s="282"/>
      <c r="N27" s="280">
        <v>0</v>
      </c>
      <c r="O27" s="281"/>
      <c r="P27" s="281"/>
      <c r="Q27" s="281"/>
      <c r="R27" s="281"/>
      <c r="S27" s="282"/>
      <c r="T27" s="280">
        <v>0</v>
      </c>
      <c r="U27" s="281"/>
      <c r="V27" s="281"/>
      <c r="W27" s="281"/>
      <c r="X27" s="282"/>
      <c r="Y27" s="47"/>
      <c r="Z27" s="86"/>
      <c r="AA27" s="86"/>
    </row>
    <row r="28" spans="2:27" s="45" customFormat="1" ht="19.899999999999999" customHeight="1">
      <c r="B28" s="283" t="s">
        <v>289</v>
      </c>
      <c r="C28" s="283"/>
      <c r="D28" s="283"/>
      <c r="E28" s="283"/>
      <c r="F28" s="283"/>
      <c r="G28" s="283"/>
      <c r="H28" s="283"/>
      <c r="I28" s="283"/>
      <c r="J28" s="283"/>
      <c r="K28" s="283"/>
      <c r="L28" s="283"/>
      <c r="M28" s="283"/>
      <c r="N28" s="283"/>
      <c r="O28" s="283"/>
      <c r="P28" s="283"/>
      <c r="Q28" s="283"/>
      <c r="R28" s="283"/>
      <c r="S28" s="283"/>
      <c r="T28" s="283"/>
      <c r="U28" s="283"/>
      <c r="V28" s="283"/>
      <c r="W28" s="283"/>
      <c r="X28" s="283"/>
      <c r="Y28" s="86"/>
      <c r="Z28" s="86"/>
      <c r="AA28" s="86"/>
    </row>
    <row r="29" spans="2:27" s="45" customFormat="1" ht="19.899999999999999" customHeight="1">
      <c r="B29" s="98"/>
      <c r="C29" s="99"/>
      <c r="D29" s="99"/>
      <c r="E29" s="99"/>
      <c r="F29" s="99"/>
      <c r="G29" s="99"/>
      <c r="H29" s="99"/>
      <c r="I29" s="99"/>
      <c r="J29" s="99"/>
      <c r="K29" s="99"/>
      <c r="L29" s="99"/>
      <c r="M29" s="99"/>
      <c r="N29" s="99"/>
      <c r="O29" s="99"/>
      <c r="P29" s="99"/>
      <c r="Q29" s="99"/>
      <c r="R29" s="99"/>
      <c r="S29" s="99"/>
      <c r="T29" s="99"/>
      <c r="U29" s="99"/>
      <c r="V29" s="99"/>
      <c r="W29" s="99"/>
      <c r="X29" s="100"/>
      <c r="Y29" s="86"/>
      <c r="Z29" s="86"/>
      <c r="AA29" s="86"/>
    </row>
    <row r="30" spans="2:27" s="45" customFormat="1" ht="50.1" customHeight="1">
      <c r="B30" s="93" t="s">
        <v>290</v>
      </c>
      <c r="C30" s="96" t="s">
        <v>291</v>
      </c>
      <c r="D30" s="96" t="s">
        <v>292</v>
      </c>
      <c r="E30" s="96" t="s">
        <v>342</v>
      </c>
      <c r="F30" s="86"/>
      <c r="G30" s="86"/>
      <c r="H30" s="331"/>
      <c r="I30" s="331"/>
      <c r="J30" s="331"/>
      <c r="K30" s="331"/>
      <c r="L30" s="331"/>
      <c r="M30" s="331"/>
      <c r="N30" s="331"/>
      <c r="O30" s="331"/>
      <c r="P30" s="331"/>
      <c r="Q30" s="331"/>
      <c r="R30" s="331"/>
      <c r="S30" s="330"/>
      <c r="T30" s="330"/>
      <c r="U30" s="330"/>
      <c r="V30" s="330"/>
      <c r="W30" s="330"/>
      <c r="X30" s="329"/>
      <c r="Y30" s="86"/>
      <c r="Z30" s="86"/>
      <c r="AA30" s="86"/>
    </row>
    <row r="31" spans="2:27" s="45" customFormat="1" ht="17.649999999999999" customHeight="1">
      <c r="B31" s="48" t="s">
        <v>27</v>
      </c>
      <c r="C31" s="50">
        <f>IF(ISERROR($D$26/$D$27),0,$D$26/$D$27)</f>
        <v>0</v>
      </c>
      <c r="D31" s="51">
        <f>$E$21</f>
        <v>1</v>
      </c>
      <c r="E31" s="273">
        <f>AVERAGE(C31:C34)*0.25</f>
        <v>0</v>
      </c>
      <c r="F31" s="86"/>
      <c r="G31" s="86"/>
      <c r="H31" s="334"/>
      <c r="I31" s="334"/>
      <c r="J31" s="331"/>
      <c r="K31" s="331"/>
      <c r="L31" s="52"/>
      <c r="M31" s="53"/>
      <c r="N31" s="334"/>
      <c r="O31" s="334"/>
      <c r="P31" s="334"/>
      <c r="Q31" s="334"/>
      <c r="R31" s="334"/>
      <c r="S31" s="333"/>
      <c r="T31" s="333"/>
      <c r="U31" s="333"/>
      <c r="V31" s="333"/>
      <c r="W31" s="333"/>
      <c r="X31" s="332"/>
      <c r="Y31" s="86"/>
      <c r="Z31" s="86"/>
      <c r="AA31" s="86"/>
    </row>
    <row r="32" spans="2:27" s="45" customFormat="1" ht="17.649999999999999" customHeight="1">
      <c r="B32" s="48" t="s">
        <v>30</v>
      </c>
      <c r="C32" s="50">
        <f>IF(ISERROR($I$26/$I$27),0,$I$26/$I$27)</f>
        <v>0</v>
      </c>
      <c r="D32" s="51">
        <f>$E$21</f>
        <v>1</v>
      </c>
      <c r="E32" s="274"/>
      <c r="F32" s="86"/>
      <c r="G32" s="86"/>
      <c r="H32" s="331"/>
      <c r="I32" s="331"/>
      <c r="J32" s="331"/>
      <c r="K32" s="331"/>
      <c r="L32" s="54"/>
      <c r="M32" s="52"/>
      <c r="N32" s="331"/>
      <c r="O32" s="331"/>
      <c r="P32" s="331"/>
      <c r="Q32" s="331"/>
      <c r="R32" s="331"/>
      <c r="S32" s="333"/>
      <c r="T32" s="333"/>
      <c r="U32" s="333"/>
      <c r="V32" s="333"/>
      <c r="W32" s="333"/>
      <c r="X32" s="332"/>
      <c r="Y32" s="86"/>
      <c r="Z32" s="86"/>
      <c r="AA32" s="86"/>
    </row>
    <row r="33" spans="2:27" s="45" customFormat="1" ht="17.649999999999999" customHeight="1">
      <c r="B33" s="48" t="s">
        <v>33</v>
      </c>
      <c r="C33" s="50">
        <f>IF(ISERROR($N$26/$N$27),0,$N$26/$N$27)</f>
        <v>0</v>
      </c>
      <c r="D33" s="51">
        <f>$E$21</f>
        <v>1</v>
      </c>
      <c r="E33" s="274"/>
      <c r="F33" s="86"/>
      <c r="G33" s="86"/>
      <c r="H33" s="331"/>
      <c r="I33" s="331"/>
      <c r="J33" s="331"/>
      <c r="K33" s="331"/>
      <c r="L33" s="54"/>
      <c r="M33" s="52"/>
      <c r="N33" s="331"/>
      <c r="O33" s="331"/>
      <c r="P33" s="331"/>
      <c r="Q33" s="331"/>
      <c r="R33" s="331"/>
      <c r="S33" s="333"/>
      <c r="T33" s="333"/>
      <c r="U33" s="333"/>
      <c r="V33" s="333"/>
      <c r="W33" s="333"/>
      <c r="X33" s="332"/>
      <c r="Y33" s="86"/>
      <c r="Z33" s="86"/>
      <c r="AA33" s="86"/>
    </row>
    <row r="34" spans="2:27" s="45" customFormat="1" ht="17.649999999999999" customHeight="1">
      <c r="B34" s="48" t="s">
        <v>36</v>
      </c>
      <c r="C34" s="50">
        <f>IF(ISERROR($T$26/$T$27),0,$T$26/$T$27)</f>
        <v>0</v>
      </c>
      <c r="D34" s="51">
        <f>$E$21</f>
        <v>1</v>
      </c>
      <c r="E34" s="275"/>
      <c r="F34" s="86"/>
      <c r="G34" s="86"/>
      <c r="H34" s="331"/>
      <c r="I34" s="331"/>
      <c r="J34" s="331"/>
      <c r="K34" s="331"/>
      <c r="L34" s="54"/>
      <c r="M34" s="52"/>
      <c r="N34" s="331"/>
      <c r="O34" s="331"/>
      <c r="P34" s="331"/>
      <c r="Q34" s="331"/>
      <c r="R34" s="331"/>
      <c r="S34" s="333"/>
      <c r="T34" s="333"/>
      <c r="U34" s="333"/>
      <c r="V34" s="333"/>
      <c r="W34" s="333"/>
      <c r="X34" s="332"/>
      <c r="Y34" s="86"/>
      <c r="Z34" s="86"/>
      <c r="AA34" s="86"/>
    </row>
    <row r="35" spans="2:27" s="45" customFormat="1" ht="31.9" customHeight="1">
      <c r="B35" s="270" t="s">
        <v>343</v>
      </c>
      <c r="C35" s="271"/>
      <c r="D35" s="271"/>
      <c r="E35" s="272"/>
      <c r="F35" s="86"/>
      <c r="G35" s="86"/>
      <c r="H35" s="331"/>
      <c r="I35" s="331"/>
      <c r="J35" s="331"/>
      <c r="K35" s="331"/>
      <c r="L35" s="54"/>
      <c r="M35" s="52"/>
      <c r="N35" s="331"/>
      <c r="O35" s="331"/>
      <c r="P35" s="331"/>
      <c r="Q35" s="331"/>
      <c r="R35" s="331"/>
      <c r="S35" s="333"/>
      <c r="T35" s="333"/>
      <c r="U35" s="333"/>
      <c r="V35" s="333"/>
      <c r="W35" s="333"/>
      <c r="X35" s="332"/>
      <c r="Y35" s="86"/>
      <c r="Z35" s="86"/>
      <c r="AA35" s="86"/>
    </row>
    <row r="36" spans="2:27" s="45" customFormat="1" ht="17.649999999999999" customHeight="1">
      <c r="B36" s="80"/>
      <c r="C36" s="58"/>
      <c r="D36" s="79"/>
      <c r="E36" s="79"/>
      <c r="F36" s="86"/>
      <c r="G36" s="86"/>
      <c r="H36" s="331"/>
      <c r="I36" s="331"/>
      <c r="J36" s="331"/>
      <c r="K36" s="331"/>
      <c r="L36" s="54"/>
      <c r="M36" s="52"/>
      <c r="N36" s="331"/>
      <c r="O36" s="331"/>
      <c r="P36" s="331"/>
      <c r="Q36" s="331"/>
      <c r="R36" s="331"/>
      <c r="S36" s="333"/>
      <c r="T36" s="333"/>
      <c r="U36" s="333"/>
      <c r="V36" s="333"/>
      <c r="W36" s="333"/>
      <c r="X36" s="332"/>
      <c r="Y36" s="86"/>
      <c r="Z36" s="86"/>
      <c r="AA36" s="86"/>
    </row>
    <row r="37" spans="2:27" s="45" customFormat="1" ht="17.649999999999999" customHeight="1">
      <c r="B37" s="80"/>
      <c r="C37" s="58"/>
      <c r="D37" s="79"/>
      <c r="E37" s="79"/>
      <c r="F37" s="86"/>
      <c r="G37" s="86"/>
      <c r="H37" s="331"/>
      <c r="I37" s="331"/>
      <c r="J37" s="331"/>
      <c r="K37" s="331"/>
      <c r="L37" s="54"/>
      <c r="M37" s="52"/>
      <c r="N37" s="331"/>
      <c r="O37" s="331"/>
      <c r="P37" s="331"/>
      <c r="Q37" s="331"/>
      <c r="R37" s="331"/>
      <c r="S37" s="333"/>
      <c r="T37" s="333"/>
      <c r="U37" s="333"/>
      <c r="V37" s="333"/>
      <c r="W37" s="333"/>
      <c r="X37" s="332"/>
      <c r="Y37" s="86"/>
      <c r="Z37" s="86"/>
      <c r="AA37" s="86"/>
    </row>
    <row r="38" spans="2:27" s="45" customFormat="1" ht="17.649999999999999" customHeight="1">
      <c r="B38" s="80"/>
      <c r="C38" s="58"/>
      <c r="D38" s="79"/>
      <c r="E38" s="79"/>
      <c r="F38" s="86"/>
      <c r="G38" s="86"/>
      <c r="H38" s="331"/>
      <c r="I38" s="331"/>
      <c r="J38" s="331"/>
      <c r="K38" s="331"/>
      <c r="L38" s="54"/>
      <c r="M38" s="52"/>
      <c r="N38" s="331"/>
      <c r="O38" s="331"/>
      <c r="P38" s="331"/>
      <c r="Q38" s="331"/>
      <c r="R38" s="331"/>
      <c r="S38" s="333"/>
      <c r="T38" s="333"/>
      <c r="U38" s="333"/>
      <c r="V38" s="333"/>
      <c r="W38" s="333"/>
      <c r="X38" s="332"/>
      <c r="Y38" s="86"/>
      <c r="Z38" s="86"/>
      <c r="AA38" s="86"/>
    </row>
    <row r="39" spans="2:27" s="45" customFormat="1" ht="17.649999999999999" customHeight="1">
      <c r="B39" s="80"/>
      <c r="C39" s="58"/>
      <c r="D39" s="79"/>
      <c r="E39" s="79"/>
      <c r="F39" s="86"/>
      <c r="G39" s="86"/>
      <c r="H39" s="331"/>
      <c r="I39" s="331"/>
      <c r="J39" s="331"/>
      <c r="K39" s="331"/>
      <c r="L39" s="54"/>
      <c r="M39" s="52"/>
      <c r="N39" s="331"/>
      <c r="O39" s="331"/>
      <c r="P39" s="331"/>
      <c r="Q39" s="331"/>
      <c r="R39" s="331"/>
      <c r="S39" s="333"/>
      <c r="T39" s="333"/>
      <c r="U39" s="333"/>
      <c r="V39" s="333"/>
      <c r="W39" s="333"/>
      <c r="X39" s="332"/>
      <c r="Y39" s="86"/>
      <c r="Z39" s="86"/>
      <c r="AA39" s="86"/>
    </row>
    <row r="40" spans="2:27" s="45" customFormat="1" ht="17.649999999999999" customHeight="1">
      <c r="B40" s="80"/>
      <c r="C40" s="58"/>
      <c r="D40" s="79"/>
      <c r="E40" s="79"/>
      <c r="F40" s="86"/>
      <c r="G40" s="86"/>
      <c r="H40" s="331"/>
      <c r="I40" s="331"/>
      <c r="J40" s="331"/>
      <c r="K40" s="331"/>
      <c r="L40" s="54"/>
      <c r="M40" s="52"/>
      <c r="N40" s="331"/>
      <c r="O40" s="331"/>
      <c r="P40" s="331"/>
      <c r="Q40" s="331"/>
      <c r="R40" s="331"/>
      <c r="S40" s="333"/>
      <c r="T40" s="333"/>
      <c r="U40" s="333"/>
      <c r="V40" s="333"/>
      <c r="W40" s="333"/>
      <c r="X40" s="332"/>
      <c r="Y40" s="86"/>
      <c r="Z40" s="86"/>
      <c r="AA40" s="86"/>
    </row>
    <row r="41" spans="2:27" s="45" customFormat="1" ht="17.649999999999999" customHeight="1">
      <c r="B41" s="80"/>
      <c r="C41" s="58"/>
      <c r="D41" s="79"/>
      <c r="E41" s="79"/>
      <c r="F41" s="86"/>
      <c r="G41" s="86"/>
      <c r="H41" s="331"/>
      <c r="I41" s="331"/>
      <c r="J41" s="331"/>
      <c r="K41" s="331"/>
      <c r="L41" s="54"/>
      <c r="M41" s="52"/>
      <c r="N41" s="331"/>
      <c r="O41" s="331"/>
      <c r="P41" s="331"/>
      <c r="Q41" s="331"/>
      <c r="R41" s="331"/>
      <c r="S41" s="333"/>
      <c r="T41" s="333"/>
      <c r="U41" s="333"/>
      <c r="V41" s="333"/>
      <c r="W41" s="333"/>
      <c r="X41" s="332"/>
      <c r="Y41" s="86"/>
      <c r="Z41" s="86"/>
      <c r="AA41" s="86"/>
    </row>
    <row r="42" spans="2:27" s="45" customFormat="1" ht="17.25" customHeight="1">
      <c r="B42" s="80"/>
      <c r="C42" s="58"/>
      <c r="D42" s="79"/>
      <c r="E42" s="79"/>
      <c r="F42" s="86"/>
      <c r="G42" s="86"/>
      <c r="H42" s="331"/>
      <c r="I42" s="331"/>
      <c r="J42" s="331"/>
      <c r="K42" s="331"/>
      <c r="L42" s="54"/>
      <c r="M42" s="52"/>
      <c r="N42" s="331"/>
      <c r="O42" s="331"/>
      <c r="P42" s="331"/>
      <c r="Q42" s="331"/>
      <c r="R42" s="331"/>
      <c r="S42" s="330"/>
      <c r="T42" s="330"/>
      <c r="U42" s="330"/>
      <c r="V42" s="330"/>
      <c r="W42" s="330"/>
      <c r="X42" s="329"/>
      <c r="Y42" s="86"/>
      <c r="Z42" s="86"/>
      <c r="AA42" s="86"/>
    </row>
    <row r="43" spans="2:27" s="45" customFormat="1" ht="17.25" customHeight="1">
      <c r="B43" s="78"/>
      <c r="C43" s="77"/>
      <c r="D43" s="76"/>
      <c r="E43" s="76"/>
      <c r="F43" s="72"/>
      <c r="G43" s="72"/>
      <c r="H43" s="72"/>
      <c r="I43" s="72"/>
      <c r="J43" s="72"/>
      <c r="K43" s="72"/>
      <c r="L43" s="55"/>
      <c r="M43" s="101"/>
      <c r="N43" s="72"/>
      <c r="O43" s="72"/>
      <c r="P43" s="72"/>
      <c r="Q43" s="72"/>
      <c r="R43" s="72"/>
      <c r="S43" s="72"/>
      <c r="T43" s="72"/>
      <c r="U43" s="72"/>
      <c r="V43" s="72"/>
      <c r="W43" s="72"/>
      <c r="X43" s="73"/>
      <c r="Y43" s="86"/>
      <c r="Z43" s="86"/>
      <c r="AA43" s="86"/>
    </row>
    <row r="44" spans="2:27" s="45" customFormat="1" ht="15.75" customHeight="1">
      <c r="B44" s="266" t="s">
        <v>295</v>
      </c>
      <c r="C44" s="266"/>
      <c r="D44" s="266"/>
      <c r="E44" s="266"/>
      <c r="F44" s="266"/>
      <c r="G44" s="266"/>
      <c r="H44" s="266"/>
      <c r="I44" s="266"/>
      <c r="J44" s="266"/>
      <c r="K44" s="266"/>
      <c r="L44" s="266"/>
      <c r="M44" s="266"/>
      <c r="N44" s="266"/>
      <c r="O44" s="266"/>
      <c r="P44" s="266"/>
      <c r="Q44" s="266"/>
      <c r="R44" s="266"/>
      <c r="S44" s="266"/>
      <c r="T44" s="266"/>
      <c r="U44" s="266"/>
      <c r="V44" s="266"/>
      <c r="W44" s="266"/>
      <c r="X44" s="266"/>
      <c r="Y44" s="86"/>
      <c r="Z44" s="56"/>
      <c r="AA44" s="86"/>
    </row>
    <row r="45" spans="2:27" s="45" customFormat="1" ht="50.1" customHeight="1">
      <c r="B45" s="267" t="s">
        <v>344</v>
      </c>
      <c r="C45" s="268"/>
      <c r="D45" s="268"/>
      <c r="E45" s="268"/>
      <c r="F45" s="268"/>
      <c r="G45" s="268"/>
      <c r="H45" s="268"/>
      <c r="I45" s="268"/>
      <c r="J45" s="268"/>
      <c r="K45" s="268"/>
      <c r="L45" s="268"/>
      <c r="M45" s="268"/>
      <c r="N45" s="268"/>
      <c r="O45" s="268"/>
      <c r="P45" s="268"/>
      <c r="Q45" s="268"/>
      <c r="R45" s="268"/>
      <c r="S45" s="268"/>
      <c r="T45" s="268"/>
      <c r="U45" s="268"/>
      <c r="V45" s="268"/>
      <c r="W45" s="268"/>
      <c r="X45" s="269"/>
      <c r="Y45" s="52"/>
      <c r="Z45" s="52"/>
      <c r="AA45" s="52"/>
    </row>
    <row r="46" spans="2:27" s="45" customFormat="1" ht="18" customHeight="1">
      <c r="B46" s="259" t="s">
        <v>297</v>
      </c>
      <c r="C46" s="259"/>
      <c r="D46" s="259"/>
      <c r="E46" s="259"/>
      <c r="F46" s="259"/>
      <c r="G46" s="259"/>
      <c r="H46" s="259"/>
      <c r="I46" s="259"/>
      <c r="J46" s="259"/>
      <c r="K46" s="259"/>
      <c r="L46" s="259"/>
      <c r="M46" s="259"/>
      <c r="N46" s="259"/>
      <c r="O46" s="259"/>
      <c r="P46" s="259"/>
      <c r="Q46" s="259"/>
      <c r="R46" s="259"/>
      <c r="S46" s="259"/>
      <c r="T46" s="259"/>
      <c r="U46" s="259"/>
      <c r="V46" s="259"/>
      <c r="W46" s="259"/>
      <c r="X46" s="259"/>
      <c r="Y46" s="57"/>
      <c r="Z46" s="58"/>
      <c r="AA46" s="54"/>
    </row>
    <row r="47" spans="2:27" s="45" customFormat="1" ht="32.25" customHeight="1">
      <c r="B47" s="325"/>
      <c r="C47" s="326"/>
      <c r="D47" s="326"/>
      <c r="E47" s="326"/>
      <c r="F47" s="326"/>
      <c r="G47" s="326"/>
      <c r="H47" s="326"/>
      <c r="I47" s="326"/>
      <c r="J47" s="326"/>
      <c r="K47" s="326"/>
      <c r="L47" s="326"/>
      <c r="M47" s="326"/>
      <c r="N47" s="326"/>
      <c r="O47" s="326"/>
      <c r="P47" s="326"/>
      <c r="Q47" s="326"/>
      <c r="R47" s="326"/>
      <c r="S47" s="326"/>
      <c r="T47" s="326"/>
      <c r="U47" s="326"/>
      <c r="V47" s="326"/>
      <c r="W47" s="326"/>
      <c r="X47" s="327"/>
      <c r="Y47" s="57"/>
      <c r="Z47" s="58"/>
      <c r="AA47" s="54"/>
    </row>
    <row r="48" spans="2:27" s="45" customFormat="1" ht="16.149999999999999" customHeight="1">
      <c r="B48" s="259" t="s">
        <v>299</v>
      </c>
      <c r="C48" s="259"/>
      <c r="D48" s="259"/>
      <c r="E48" s="259"/>
      <c r="F48" s="259"/>
      <c r="G48" s="259"/>
      <c r="H48" s="259"/>
      <c r="I48" s="259"/>
      <c r="J48" s="259"/>
      <c r="K48" s="259"/>
      <c r="L48" s="259"/>
      <c r="M48" s="259"/>
      <c r="N48" s="259"/>
      <c r="O48" s="259"/>
      <c r="P48" s="259"/>
      <c r="Q48" s="259"/>
      <c r="R48" s="259"/>
      <c r="S48" s="259"/>
      <c r="T48" s="259"/>
      <c r="U48" s="259"/>
      <c r="V48" s="259"/>
      <c r="W48" s="259"/>
      <c r="X48" s="259"/>
      <c r="Y48" s="57"/>
      <c r="Z48" s="58"/>
      <c r="AA48" s="54"/>
    </row>
    <row r="49" spans="2:27" s="45" customFormat="1" ht="15.6" customHeight="1">
      <c r="B49" s="59" t="s">
        <v>3</v>
      </c>
      <c r="C49" s="263" t="s">
        <v>300</v>
      </c>
      <c r="D49" s="264"/>
      <c r="E49" s="265" t="s">
        <v>301</v>
      </c>
      <c r="F49" s="263"/>
      <c r="G49" s="263"/>
      <c r="H49" s="263"/>
      <c r="I49" s="263"/>
      <c r="J49" s="263"/>
      <c r="K49" s="264"/>
      <c r="L49" s="265" t="s">
        <v>302</v>
      </c>
      <c r="M49" s="263"/>
      <c r="N49" s="263"/>
      <c r="O49" s="263"/>
      <c r="P49" s="263"/>
      <c r="Q49" s="263"/>
      <c r="R49" s="263"/>
      <c r="S49" s="264"/>
      <c r="T49" s="265" t="s">
        <v>303</v>
      </c>
      <c r="U49" s="263"/>
      <c r="V49" s="263"/>
      <c r="W49" s="263"/>
      <c r="X49" s="264"/>
      <c r="Y49" s="57"/>
      <c r="Z49" s="58"/>
      <c r="AA49" s="54"/>
    </row>
    <row r="50" spans="2:27" s="45" customFormat="1" ht="15" customHeight="1">
      <c r="B50" s="94">
        <v>1</v>
      </c>
      <c r="C50" s="258">
        <v>44305</v>
      </c>
      <c r="D50" s="257"/>
      <c r="E50" s="257" t="s">
        <v>333</v>
      </c>
      <c r="F50" s="257"/>
      <c r="G50" s="257"/>
      <c r="H50" s="257"/>
      <c r="I50" s="257"/>
      <c r="J50" s="257"/>
      <c r="K50" s="257"/>
      <c r="L50" s="257" t="s">
        <v>334</v>
      </c>
      <c r="M50" s="257"/>
      <c r="N50" s="257"/>
      <c r="O50" s="257"/>
      <c r="P50" s="257"/>
      <c r="Q50" s="257"/>
      <c r="R50" s="257"/>
      <c r="S50" s="257"/>
      <c r="T50" s="258">
        <v>44305</v>
      </c>
      <c r="U50" s="257"/>
      <c r="V50" s="257"/>
      <c r="W50" s="257"/>
      <c r="X50" s="257"/>
      <c r="Y50" s="57"/>
      <c r="Z50" s="58"/>
      <c r="AA50" s="54"/>
    </row>
    <row r="51" spans="2:27" s="45" customFormat="1" ht="36.6" customHeight="1">
      <c r="B51" s="94">
        <v>2</v>
      </c>
      <c r="C51" s="258">
        <v>44720</v>
      </c>
      <c r="D51" s="257"/>
      <c r="E51" s="257" t="s">
        <v>304</v>
      </c>
      <c r="F51" s="257"/>
      <c r="G51" s="257"/>
      <c r="H51" s="257"/>
      <c r="I51" s="257"/>
      <c r="J51" s="257"/>
      <c r="K51" s="257"/>
      <c r="L51" s="257" t="s">
        <v>305</v>
      </c>
      <c r="M51" s="257"/>
      <c r="N51" s="257"/>
      <c r="O51" s="257"/>
      <c r="P51" s="257"/>
      <c r="Q51" s="257"/>
      <c r="R51" s="257"/>
      <c r="S51" s="257"/>
      <c r="T51" s="258">
        <v>44783</v>
      </c>
      <c r="U51" s="257"/>
      <c r="V51" s="257"/>
      <c r="W51" s="257"/>
      <c r="X51" s="257"/>
      <c r="Y51" s="57"/>
      <c r="Z51" s="58"/>
      <c r="AA51" s="54"/>
    </row>
    <row r="52" spans="2:27" s="45" customFormat="1" ht="15" customHeight="1">
      <c r="B52" s="94"/>
      <c r="C52" s="257"/>
      <c r="D52" s="257"/>
      <c r="E52" s="257"/>
      <c r="F52" s="257"/>
      <c r="G52" s="257"/>
      <c r="H52" s="257"/>
      <c r="I52" s="257"/>
      <c r="J52" s="257"/>
      <c r="K52" s="257"/>
      <c r="L52" s="257"/>
      <c r="M52" s="257"/>
      <c r="N52" s="257"/>
      <c r="O52" s="257"/>
      <c r="P52" s="257"/>
      <c r="Q52" s="257"/>
      <c r="R52" s="257"/>
      <c r="S52" s="257"/>
      <c r="T52" s="257"/>
      <c r="U52" s="257"/>
      <c r="V52" s="257"/>
      <c r="W52" s="257"/>
      <c r="X52" s="257"/>
      <c r="Y52" s="57"/>
      <c r="Z52" s="58"/>
      <c r="AA52" s="54"/>
    </row>
    <row r="53" spans="2:27" s="45" customFormat="1" ht="15" customHeight="1">
      <c r="B53" s="94"/>
      <c r="C53" s="257"/>
      <c r="D53" s="257"/>
      <c r="E53" s="257"/>
      <c r="F53" s="257"/>
      <c r="G53" s="257"/>
      <c r="H53" s="257"/>
      <c r="I53" s="257"/>
      <c r="J53" s="257"/>
      <c r="K53" s="257"/>
      <c r="L53" s="257"/>
      <c r="M53" s="257"/>
      <c r="N53" s="257"/>
      <c r="O53" s="257"/>
      <c r="P53" s="257"/>
      <c r="Q53" s="257"/>
      <c r="R53" s="257"/>
      <c r="S53" s="257"/>
      <c r="T53" s="257"/>
      <c r="U53" s="257"/>
      <c r="V53" s="257"/>
      <c r="W53" s="257"/>
      <c r="X53" s="257"/>
      <c r="Y53" s="57"/>
      <c r="Z53" s="58"/>
      <c r="AA53" s="54"/>
    </row>
    <row r="54" spans="2:27" s="45" customFormat="1" ht="15" customHeight="1">
      <c r="B54" s="94"/>
      <c r="C54" s="257"/>
      <c r="D54" s="257"/>
      <c r="E54" s="257"/>
      <c r="F54" s="257"/>
      <c r="G54" s="257"/>
      <c r="H54" s="257"/>
      <c r="I54" s="257"/>
      <c r="J54" s="257"/>
      <c r="K54" s="257"/>
      <c r="L54" s="257"/>
      <c r="M54" s="257"/>
      <c r="N54" s="257"/>
      <c r="O54" s="257"/>
      <c r="P54" s="257"/>
      <c r="Q54" s="257"/>
      <c r="R54" s="257"/>
      <c r="S54" s="257"/>
      <c r="T54" s="257"/>
      <c r="U54" s="257"/>
      <c r="V54" s="257"/>
      <c r="W54" s="257"/>
      <c r="X54" s="257"/>
      <c r="Y54" s="57"/>
      <c r="Z54" s="58"/>
      <c r="AA54" s="54"/>
    </row>
    <row r="55" spans="2:27" s="45" customFormat="1" ht="15.6" customHeight="1">
      <c r="B55" s="249" t="s">
        <v>306</v>
      </c>
      <c r="C55" s="250"/>
      <c r="D55" s="250"/>
      <c r="E55" s="250"/>
      <c r="F55" s="250"/>
      <c r="G55" s="250"/>
      <c r="H55" s="250"/>
      <c r="I55" s="250"/>
      <c r="J55" s="250"/>
      <c r="K55" s="250"/>
      <c r="L55" s="250"/>
      <c r="M55" s="250"/>
      <c r="N55" s="250"/>
      <c r="O55" s="250"/>
      <c r="P55" s="250"/>
      <c r="Q55" s="250"/>
      <c r="R55" s="250"/>
      <c r="S55" s="250"/>
      <c r="T55" s="250"/>
      <c r="U55" s="250"/>
      <c r="V55" s="250"/>
      <c r="W55" s="250"/>
      <c r="X55" s="251"/>
      <c r="Y55" s="57"/>
      <c r="Z55" s="58"/>
      <c r="AA55" s="54"/>
    </row>
    <row r="56" spans="2:27" s="45" customFormat="1" ht="26.65" customHeight="1">
      <c r="B56" s="60" t="s">
        <v>307</v>
      </c>
      <c r="C56" s="252" t="s">
        <v>308</v>
      </c>
      <c r="D56" s="253"/>
      <c r="E56" s="253"/>
      <c r="F56" s="253"/>
      <c r="G56" s="253"/>
      <c r="H56" s="253"/>
      <c r="I56" s="253"/>
      <c r="J56" s="253"/>
      <c r="K56" s="253"/>
      <c r="L56" s="253"/>
      <c r="M56" s="254"/>
      <c r="N56" s="255" t="s">
        <v>309</v>
      </c>
      <c r="O56" s="256"/>
      <c r="P56" s="252" t="s">
        <v>310</v>
      </c>
      <c r="Q56" s="253"/>
      <c r="R56" s="253"/>
      <c r="S56" s="253"/>
      <c r="T56" s="253"/>
      <c r="U56" s="253"/>
      <c r="V56" s="253"/>
      <c r="W56" s="253"/>
      <c r="X56" s="254"/>
      <c r="Y56" s="86"/>
      <c r="Z56" s="86"/>
      <c r="AA56" s="86"/>
    </row>
    <row r="57" spans="2:27" s="45" customFormat="1" ht="24.6" customHeight="1">
      <c r="B57" s="60" t="s">
        <v>311</v>
      </c>
      <c r="C57" s="252" t="s">
        <v>312</v>
      </c>
      <c r="D57" s="253"/>
      <c r="E57" s="253"/>
      <c r="F57" s="253"/>
      <c r="G57" s="253"/>
      <c r="H57" s="253"/>
      <c r="I57" s="253"/>
      <c r="J57" s="253"/>
      <c r="K57" s="253"/>
      <c r="L57" s="253"/>
      <c r="M57" s="254"/>
      <c r="N57" s="255" t="s">
        <v>309</v>
      </c>
      <c r="O57" s="256"/>
      <c r="P57" s="252" t="s">
        <v>313</v>
      </c>
      <c r="Q57" s="253"/>
      <c r="R57" s="253"/>
      <c r="S57" s="253"/>
      <c r="T57" s="253"/>
      <c r="U57" s="253"/>
      <c r="V57" s="253"/>
      <c r="W57" s="253"/>
      <c r="X57" s="254"/>
      <c r="Y57" s="86"/>
      <c r="Z57" s="86"/>
      <c r="AA57" s="86"/>
    </row>
    <row r="58" spans="2:27" s="45" customFormat="1" ht="27.6" customHeight="1">
      <c r="B58" s="60" t="s">
        <v>314</v>
      </c>
      <c r="C58" s="252" t="s">
        <v>315</v>
      </c>
      <c r="D58" s="253"/>
      <c r="E58" s="253"/>
      <c r="F58" s="253"/>
      <c r="G58" s="253"/>
      <c r="H58" s="253"/>
      <c r="I58" s="253"/>
      <c r="J58" s="253"/>
      <c r="K58" s="253"/>
      <c r="L58" s="253"/>
      <c r="M58" s="254"/>
      <c r="N58" s="255" t="s">
        <v>309</v>
      </c>
      <c r="O58" s="256"/>
      <c r="P58" s="252" t="s">
        <v>316</v>
      </c>
      <c r="Q58" s="253"/>
      <c r="R58" s="253"/>
      <c r="S58" s="253"/>
      <c r="T58" s="253"/>
      <c r="U58" s="253"/>
      <c r="V58" s="253"/>
      <c r="W58" s="253"/>
      <c r="X58" s="254"/>
      <c r="Y58" s="86"/>
      <c r="Z58" s="86"/>
      <c r="AA58" s="86"/>
    </row>
    <row r="59" spans="2:27" ht="13.5" customHeight="1">
      <c r="B59" s="249" t="s">
        <v>317</v>
      </c>
      <c r="C59" s="250"/>
      <c r="D59" s="250"/>
      <c r="E59" s="250"/>
      <c r="F59" s="250"/>
      <c r="G59" s="250"/>
      <c r="H59" s="250"/>
      <c r="I59" s="250"/>
      <c r="J59" s="250"/>
      <c r="K59" s="250"/>
      <c r="L59" s="250"/>
      <c r="M59" s="250"/>
      <c r="N59" s="250"/>
      <c r="O59" s="250"/>
      <c r="P59" s="250"/>
      <c r="Q59" s="250"/>
      <c r="R59" s="250"/>
      <c r="S59" s="250"/>
      <c r="T59" s="250"/>
      <c r="U59" s="250"/>
      <c r="V59" s="250"/>
      <c r="W59" s="250"/>
      <c r="X59" s="251"/>
    </row>
    <row r="60" spans="2:27" ht="18.600000000000001" customHeight="1">
      <c r="B60" s="60" t="s">
        <v>318</v>
      </c>
      <c r="C60" s="252"/>
      <c r="D60" s="253"/>
      <c r="E60" s="253"/>
      <c r="F60" s="253"/>
      <c r="G60" s="253"/>
      <c r="H60" s="253"/>
      <c r="I60" s="253"/>
      <c r="J60" s="253"/>
      <c r="K60" s="253"/>
      <c r="L60" s="253"/>
      <c r="M60" s="254"/>
      <c r="N60" s="255" t="s">
        <v>309</v>
      </c>
      <c r="O60" s="256"/>
      <c r="P60" s="252"/>
      <c r="Q60" s="253"/>
      <c r="R60" s="253"/>
      <c r="S60" s="253"/>
      <c r="T60" s="253"/>
      <c r="U60" s="253"/>
      <c r="V60" s="253"/>
      <c r="W60" s="253"/>
      <c r="X60" s="254"/>
    </row>
    <row r="61" spans="2:27" ht="16.149999999999999" customHeight="1">
      <c r="B61" s="60" t="s">
        <v>319</v>
      </c>
      <c r="C61" s="252"/>
      <c r="D61" s="253"/>
      <c r="E61" s="253"/>
      <c r="F61" s="253"/>
      <c r="G61" s="253"/>
      <c r="H61" s="253"/>
      <c r="I61" s="253"/>
      <c r="J61" s="253"/>
      <c r="K61" s="253"/>
      <c r="L61" s="253"/>
      <c r="M61" s="254"/>
      <c r="N61" s="255" t="s">
        <v>309</v>
      </c>
      <c r="O61" s="256"/>
      <c r="P61" s="252"/>
      <c r="Q61" s="253"/>
      <c r="R61" s="253"/>
      <c r="S61" s="253"/>
      <c r="T61" s="253"/>
      <c r="U61" s="253"/>
      <c r="V61" s="253"/>
      <c r="W61" s="253"/>
      <c r="X61" s="254"/>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xr:uid="{83B523CC-49D3-4E81-BD46-E25A7AA5B321}">
      <formula1>#REF!</formula1>
    </dataValidation>
  </dataValidation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193"/>
  <sheetViews>
    <sheetView topLeftCell="A95" workbookViewId="0">
      <selection activeCell="E14" sqref="E14:R14"/>
    </sheetView>
  </sheetViews>
  <sheetFormatPr baseColWidth="10" defaultColWidth="11.42578125" defaultRowHeight="15"/>
  <cols>
    <col min="3" max="3" width="65.85546875" style="8" customWidth="1"/>
    <col min="4" max="4" width="48.42578125" style="8" customWidth="1"/>
    <col min="7" max="7" width="46.140625" customWidth="1"/>
    <col min="11" max="11" width="34.85546875" customWidth="1"/>
  </cols>
  <sheetData>
    <row r="3" spans="3:11">
      <c r="C3" s="39" t="s">
        <v>347</v>
      </c>
      <c r="D3" s="33" t="s">
        <v>348</v>
      </c>
      <c r="G3" s="36" t="s">
        <v>349</v>
      </c>
      <c r="K3" s="38" t="s">
        <v>350</v>
      </c>
    </row>
    <row r="4" spans="3:11" ht="17.25">
      <c r="C4" s="39" t="s">
        <v>351</v>
      </c>
      <c r="D4" s="34" t="s">
        <v>352</v>
      </c>
      <c r="G4" s="36" t="s">
        <v>345</v>
      </c>
      <c r="K4" s="38" t="s">
        <v>353</v>
      </c>
    </row>
    <row r="5" spans="3:11" ht="17.25">
      <c r="C5" s="39" t="s">
        <v>354</v>
      </c>
      <c r="D5" s="35" t="s">
        <v>355</v>
      </c>
      <c r="G5" s="36" t="s">
        <v>356</v>
      </c>
      <c r="K5" s="38" t="s">
        <v>357</v>
      </c>
    </row>
    <row r="6" spans="3:11" ht="34.5">
      <c r="C6" s="39" t="s">
        <v>358</v>
      </c>
      <c r="D6" s="35" t="s">
        <v>359</v>
      </c>
      <c r="G6" s="36" t="s">
        <v>360</v>
      </c>
      <c r="K6" s="38" t="s">
        <v>361</v>
      </c>
    </row>
    <row r="7" spans="3:11" ht="34.5">
      <c r="C7" s="39" t="s">
        <v>362</v>
      </c>
      <c r="D7" s="35" t="s">
        <v>363</v>
      </c>
      <c r="G7" s="36" t="s">
        <v>364</v>
      </c>
      <c r="K7" s="38" t="s">
        <v>365</v>
      </c>
    </row>
    <row r="8" spans="3:11" ht="34.5">
      <c r="C8" s="39" t="s">
        <v>366</v>
      </c>
      <c r="D8" s="35" t="s">
        <v>367</v>
      </c>
      <c r="G8" s="36" t="s">
        <v>368</v>
      </c>
      <c r="K8" s="38" t="s">
        <v>369</v>
      </c>
    </row>
    <row r="9" spans="3:11" ht="34.5">
      <c r="C9" s="39" t="s">
        <v>370</v>
      </c>
      <c r="D9" s="35" t="s">
        <v>371</v>
      </c>
      <c r="G9" s="36" t="s">
        <v>372</v>
      </c>
      <c r="K9" s="38" t="s">
        <v>373</v>
      </c>
    </row>
    <row r="10" spans="3:11" ht="51.75">
      <c r="C10" s="39" t="s">
        <v>374</v>
      </c>
      <c r="D10" s="35" t="s">
        <v>375</v>
      </c>
      <c r="G10" s="36" t="s">
        <v>376</v>
      </c>
      <c r="K10" s="38" t="s">
        <v>377</v>
      </c>
    </row>
    <row r="11" spans="3:11" ht="34.5">
      <c r="C11" s="39" t="s">
        <v>378</v>
      </c>
      <c r="D11" s="35" t="s">
        <v>379</v>
      </c>
      <c r="G11" s="36" t="s">
        <v>380</v>
      </c>
      <c r="K11" s="38" t="s">
        <v>381</v>
      </c>
    </row>
    <row r="12" spans="3:11" ht="34.5">
      <c r="C12" s="39" t="s">
        <v>382</v>
      </c>
      <c r="D12" s="35" t="s">
        <v>383</v>
      </c>
      <c r="G12" s="36" t="s">
        <v>384</v>
      </c>
      <c r="K12" s="38" t="s">
        <v>385</v>
      </c>
    </row>
    <row r="13" spans="3:11" ht="34.5">
      <c r="C13" s="39" t="s">
        <v>386</v>
      </c>
      <c r="D13" s="35" t="s">
        <v>387</v>
      </c>
      <c r="G13" s="36" t="s">
        <v>13</v>
      </c>
      <c r="K13" s="38" t="s">
        <v>388</v>
      </c>
    </row>
    <row r="14" spans="3:11" ht="34.5">
      <c r="C14" s="39" t="s">
        <v>389</v>
      </c>
      <c r="D14" s="35" t="s">
        <v>390</v>
      </c>
      <c r="G14" s="36" t="s">
        <v>391</v>
      </c>
      <c r="K14" s="38" t="s">
        <v>15</v>
      </c>
    </row>
    <row r="15" spans="3:11" ht="34.5">
      <c r="C15" s="39" t="s">
        <v>392</v>
      </c>
      <c r="D15" s="35" t="s">
        <v>393</v>
      </c>
      <c r="G15" s="36" t="s">
        <v>394</v>
      </c>
      <c r="K15" s="38" t="s">
        <v>395</v>
      </c>
    </row>
    <row r="16" spans="3:11" ht="51.75">
      <c r="C16" s="39" t="s">
        <v>396</v>
      </c>
      <c r="D16" s="35" t="s">
        <v>397</v>
      </c>
      <c r="G16" s="36" t="s">
        <v>398</v>
      </c>
      <c r="K16" s="38" t="s">
        <v>399</v>
      </c>
    </row>
    <row r="17" spans="3:11" ht="51.75">
      <c r="C17" s="39" t="s">
        <v>400</v>
      </c>
      <c r="D17" s="35" t="s">
        <v>401</v>
      </c>
      <c r="G17" s="37" t="s">
        <v>402</v>
      </c>
      <c r="K17" s="38" t="s">
        <v>403</v>
      </c>
    </row>
    <row r="18" spans="3:11" ht="51.75">
      <c r="C18" s="39" t="s">
        <v>404</v>
      </c>
      <c r="D18" s="35" t="s">
        <v>405</v>
      </c>
      <c r="G18" s="37" t="s">
        <v>406</v>
      </c>
      <c r="K18" s="38" t="s">
        <v>407</v>
      </c>
    </row>
    <row r="19" spans="3:11" ht="17.25">
      <c r="C19" s="39" t="s">
        <v>408</v>
      </c>
      <c r="D19" s="35" t="s">
        <v>409</v>
      </c>
      <c r="G19" s="36" t="s">
        <v>410</v>
      </c>
      <c r="K19" s="38" t="s">
        <v>411</v>
      </c>
    </row>
    <row r="20" spans="3:11" ht="34.5">
      <c r="C20" s="39" t="s">
        <v>412</v>
      </c>
      <c r="D20" s="35" t="s">
        <v>413</v>
      </c>
      <c r="G20" s="36" t="s">
        <v>414</v>
      </c>
      <c r="K20" s="38" t="s">
        <v>415</v>
      </c>
    </row>
    <row r="21" spans="3:11" ht="34.5">
      <c r="D21" s="35" t="s">
        <v>416</v>
      </c>
    </row>
    <row r="22" spans="3:11" ht="34.5">
      <c r="C22" s="8" t="s">
        <v>417</v>
      </c>
      <c r="D22" s="35" t="s">
        <v>418</v>
      </c>
    </row>
    <row r="23" spans="3:11" ht="17.25">
      <c r="C23" s="8" t="s">
        <v>419</v>
      </c>
      <c r="D23" s="35" t="s">
        <v>420</v>
      </c>
      <c r="G23" s="36"/>
    </row>
    <row r="24" spans="3:11" ht="17.25">
      <c r="C24" s="8" t="s">
        <v>11</v>
      </c>
      <c r="D24" s="35" t="s">
        <v>421</v>
      </c>
    </row>
    <row r="25" spans="3:11" ht="34.5">
      <c r="D25" s="35" t="s">
        <v>422</v>
      </c>
    </row>
    <row r="26" spans="3:11" ht="17.25">
      <c r="D26" s="35" t="s">
        <v>423</v>
      </c>
    </row>
    <row r="27" spans="3:11" ht="51.75">
      <c r="C27" s="40" t="s">
        <v>424</v>
      </c>
      <c r="D27" s="35" t="s">
        <v>425</v>
      </c>
    </row>
    <row r="28" spans="3:11" ht="34.5">
      <c r="C28" s="40" t="s">
        <v>426</v>
      </c>
      <c r="D28" s="35" t="s">
        <v>427</v>
      </c>
      <c r="G28" s="36"/>
    </row>
    <row r="29" spans="3:11" ht="51.75">
      <c r="C29" s="40" t="s">
        <v>428</v>
      </c>
      <c r="D29" s="35" t="s">
        <v>429</v>
      </c>
      <c r="G29" s="36"/>
    </row>
    <row r="30" spans="3:11" ht="60">
      <c r="C30" s="40" t="s">
        <v>60</v>
      </c>
      <c r="D30" s="35" t="s">
        <v>430</v>
      </c>
      <c r="G30" s="36"/>
    </row>
    <row r="31" spans="3:11" ht="34.5">
      <c r="C31" s="40" t="s">
        <v>150</v>
      </c>
      <c r="D31" s="35" t="s">
        <v>431</v>
      </c>
      <c r="G31" s="36"/>
    </row>
    <row r="32" spans="3:11" ht="30">
      <c r="C32" s="40" t="s">
        <v>432</v>
      </c>
      <c r="D32" s="35" t="s">
        <v>433</v>
      </c>
      <c r="G32" s="36"/>
    </row>
    <row r="33" spans="3:7" ht="45">
      <c r="C33" s="40" t="s">
        <v>434</v>
      </c>
      <c r="D33" s="35" t="s">
        <v>435</v>
      </c>
    </row>
    <row r="34" spans="3:7" ht="45">
      <c r="C34" s="40" t="s">
        <v>436</v>
      </c>
      <c r="D34" s="35" t="s">
        <v>437</v>
      </c>
      <c r="G34" s="36"/>
    </row>
    <row r="35" spans="3:7" ht="34.5">
      <c r="C35" s="40" t="s">
        <v>438</v>
      </c>
      <c r="D35" s="35" t="s">
        <v>439</v>
      </c>
      <c r="G35" s="36"/>
    </row>
    <row r="36" spans="3:7" ht="17.25">
      <c r="C36" s="40"/>
      <c r="D36" s="35" t="s">
        <v>440</v>
      </c>
      <c r="G36" s="36"/>
    </row>
    <row r="37" spans="3:7" ht="34.5">
      <c r="C37" s="40"/>
      <c r="D37" s="35" t="s">
        <v>441</v>
      </c>
      <c r="G37" s="36"/>
    </row>
    <row r="38" spans="3:7" ht="17.25">
      <c r="C38" s="40"/>
      <c r="D38" s="35" t="s">
        <v>442</v>
      </c>
      <c r="G38" s="36"/>
    </row>
    <row r="39" spans="3:7" ht="45">
      <c r="C39" s="40" t="s">
        <v>443</v>
      </c>
      <c r="D39" s="35" t="s">
        <v>444</v>
      </c>
      <c r="G39" s="36"/>
    </row>
    <row r="40" spans="3:7" ht="34.5">
      <c r="C40" s="40" t="s">
        <v>445</v>
      </c>
      <c r="D40" s="35" t="s">
        <v>446</v>
      </c>
      <c r="G40" s="36"/>
    </row>
    <row r="41" spans="3:7" ht="34.5">
      <c r="C41" s="40" t="s">
        <v>447</v>
      </c>
      <c r="D41" s="35" t="s">
        <v>448</v>
      </c>
    </row>
    <row r="42" spans="3:7" ht="34.5">
      <c r="C42" s="40" t="s">
        <v>449</v>
      </c>
      <c r="D42" s="35" t="s">
        <v>450</v>
      </c>
    </row>
    <row r="43" spans="3:7" ht="34.5">
      <c r="C43" s="40" t="s">
        <v>451</v>
      </c>
      <c r="D43" s="35" t="s">
        <v>452</v>
      </c>
    </row>
    <row r="44" spans="3:7" ht="45">
      <c r="C44" s="40" t="s">
        <v>453</v>
      </c>
      <c r="D44" s="35" t="s">
        <v>454</v>
      </c>
    </row>
    <row r="45" spans="3:7" ht="51.75">
      <c r="C45" s="40" t="s">
        <v>455</v>
      </c>
      <c r="D45" s="35" t="s">
        <v>456</v>
      </c>
    </row>
    <row r="46" spans="3:7" ht="34.5">
      <c r="C46" s="40" t="s">
        <v>457</v>
      </c>
      <c r="D46" s="35" t="s">
        <v>458</v>
      </c>
    </row>
    <row r="47" spans="3:7" ht="34.5">
      <c r="C47" s="40" t="s">
        <v>459</v>
      </c>
      <c r="D47" s="35" t="s">
        <v>460</v>
      </c>
    </row>
    <row r="48" spans="3:7" ht="51.75">
      <c r="C48" s="40" t="s">
        <v>461</v>
      </c>
      <c r="D48" s="35" t="s">
        <v>462</v>
      </c>
    </row>
    <row r="49" spans="3:4" ht="34.5">
      <c r="C49" s="40" t="s">
        <v>463</v>
      </c>
      <c r="D49" s="35" t="s">
        <v>464</v>
      </c>
    </row>
    <row r="50" spans="3:4" ht="51.75">
      <c r="C50" s="40" t="s">
        <v>465</v>
      </c>
      <c r="D50" s="35" t="s">
        <v>466</v>
      </c>
    </row>
    <row r="51" spans="3:4" ht="30">
      <c r="C51" s="40" t="s">
        <v>467</v>
      </c>
      <c r="D51" s="35" t="s">
        <v>468</v>
      </c>
    </row>
    <row r="52" spans="3:4" ht="34.5">
      <c r="C52" s="40" t="s">
        <v>137</v>
      </c>
      <c r="D52" s="35" t="s">
        <v>469</v>
      </c>
    </row>
    <row r="53" spans="3:4" ht="51.75">
      <c r="C53" s="40" t="s">
        <v>470</v>
      </c>
      <c r="D53" s="35" t="s">
        <v>471</v>
      </c>
    </row>
    <row r="54" spans="3:4" ht="34.5">
      <c r="C54" s="40" t="s">
        <v>472</v>
      </c>
      <c r="D54" s="35" t="s">
        <v>473</v>
      </c>
    </row>
    <row r="55" spans="3:4" ht="34.5">
      <c r="C55" s="40" t="s">
        <v>474</v>
      </c>
      <c r="D55" s="35" t="s">
        <v>475</v>
      </c>
    </row>
    <row r="56" spans="3:4" ht="34.5">
      <c r="C56" s="40" t="s">
        <v>151</v>
      </c>
      <c r="D56" s="35" t="s">
        <v>476</v>
      </c>
    </row>
    <row r="57" spans="3:4" ht="34.5">
      <c r="D57" s="35" t="s">
        <v>477</v>
      </c>
    </row>
    <row r="58" spans="3:4" ht="90">
      <c r="C58" s="40" t="s">
        <v>478</v>
      </c>
      <c r="D58" s="35" t="s">
        <v>479</v>
      </c>
    </row>
    <row r="59" spans="3:4" ht="45">
      <c r="C59" s="40" t="s">
        <v>480</v>
      </c>
      <c r="D59" s="35" t="s">
        <v>481</v>
      </c>
    </row>
    <row r="60" spans="3:4" ht="60">
      <c r="C60" s="40" t="s">
        <v>482</v>
      </c>
      <c r="D60" s="35" t="s">
        <v>483</v>
      </c>
    </row>
    <row r="61" spans="3:4" ht="60">
      <c r="C61" s="40" t="s">
        <v>484</v>
      </c>
      <c r="D61" s="35" t="s">
        <v>485</v>
      </c>
    </row>
    <row r="62" spans="3:4" ht="60">
      <c r="C62" s="40" t="s">
        <v>486</v>
      </c>
      <c r="D62" s="35" t="s">
        <v>487</v>
      </c>
    </row>
    <row r="63" spans="3:4" ht="34.5">
      <c r="C63" s="40" t="s">
        <v>488</v>
      </c>
      <c r="D63" s="35" t="s">
        <v>489</v>
      </c>
    </row>
    <row r="64" spans="3:4" ht="30">
      <c r="C64" s="40" t="s">
        <v>490</v>
      </c>
      <c r="D64" s="35" t="s">
        <v>491</v>
      </c>
    </row>
    <row r="65" spans="3:4" ht="34.5">
      <c r="C65" s="40" t="s">
        <v>492</v>
      </c>
      <c r="D65" s="35" t="s">
        <v>493</v>
      </c>
    </row>
    <row r="66" spans="3:4" ht="51.75">
      <c r="C66" s="40" t="s">
        <v>494</v>
      </c>
      <c r="D66" s="35" t="s">
        <v>495</v>
      </c>
    </row>
    <row r="67" spans="3:4" ht="34.5">
      <c r="C67" s="40" t="s">
        <v>152</v>
      </c>
      <c r="D67" s="35" t="s">
        <v>496</v>
      </c>
    </row>
    <row r="68" spans="3:4" ht="45">
      <c r="C68" s="40" t="s">
        <v>497</v>
      </c>
      <c r="D68" s="35" t="s">
        <v>498</v>
      </c>
    </row>
    <row r="69" spans="3:4" ht="30">
      <c r="C69" s="40" t="s">
        <v>499</v>
      </c>
      <c r="D69" s="35" t="s">
        <v>500</v>
      </c>
    </row>
    <row r="70" spans="3:4" ht="60">
      <c r="C70" s="40" t="s">
        <v>501</v>
      </c>
      <c r="D70" s="35" t="s">
        <v>502</v>
      </c>
    </row>
    <row r="71" spans="3:4" ht="45">
      <c r="C71" s="40" t="s">
        <v>503</v>
      </c>
      <c r="D71" s="35" t="s">
        <v>504</v>
      </c>
    </row>
    <row r="72" spans="3:4" ht="34.5">
      <c r="C72" s="40" t="s">
        <v>505</v>
      </c>
      <c r="D72" s="35" t="s">
        <v>506</v>
      </c>
    </row>
    <row r="73" spans="3:4" ht="34.5">
      <c r="C73" s="40" t="s">
        <v>507</v>
      </c>
      <c r="D73" s="35" t="s">
        <v>508</v>
      </c>
    </row>
    <row r="74" spans="3:4" ht="34.5">
      <c r="C74" s="40" t="s">
        <v>509</v>
      </c>
      <c r="D74" s="35" t="s">
        <v>510</v>
      </c>
    </row>
    <row r="75" spans="3:4" ht="60">
      <c r="C75" s="40" t="s">
        <v>511</v>
      </c>
      <c r="D75" s="35" t="s">
        <v>512</v>
      </c>
    </row>
    <row r="76" spans="3:4" ht="60">
      <c r="C76" s="40" t="s">
        <v>513</v>
      </c>
      <c r="D76" s="35" t="s">
        <v>514</v>
      </c>
    </row>
    <row r="77" spans="3:4" ht="34.5">
      <c r="C77" s="40" t="s">
        <v>515</v>
      </c>
      <c r="D77" s="35" t="s">
        <v>516</v>
      </c>
    </row>
    <row r="78" spans="3:4" ht="34.5">
      <c r="C78" s="40" t="s">
        <v>517</v>
      </c>
      <c r="D78" s="35" t="s">
        <v>518</v>
      </c>
    </row>
    <row r="79" spans="3:4" ht="45">
      <c r="C79" s="40" t="s">
        <v>519</v>
      </c>
      <c r="D79" s="35" t="s">
        <v>520</v>
      </c>
    </row>
    <row r="80" spans="3:4" ht="45">
      <c r="C80" s="40" t="s">
        <v>521</v>
      </c>
      <c r="D80" s="35" t="s">
        <v>522</v>
      </c>
    </row>
    <row r="81" spans="3:4" ht="45">
      <c r="C81" s="40" t="s">
        <v>523</v>
      </c>
      <c r="D81" s="35" t="s">
        <v>524</v>
      </c>
    </row>
    <row r="82" spans="3:4" ht="45">
      <c r="C82" s="40" t="s">
        <v>525</v>
      </c>
      <c r="D82" s="35" t="s">
        <v>526</v>
      </c>
    </row>
    <row r="83" spans="3:4" ht="34.5">
      <c r="C83" s="40" t="s">
        <v>138</v>
      </c>
      <c r="D83" s="35" t="s">
        <v>527</v>
      </c>
    </row>
    <row r="84" spans="3:4" ht="30">
      <c r="C84" s="40" t="s">
        <v>528</v>
      </c>
      <c r="D84" s="35" t="s">
        <v>529</v>
      </c>
    </row>
    <row r="85" spans="3:4" ht="34.5">
      <c r="C85" s="40" t="s">
        <v>530</v>
      </c>
      <c r="D85" s="35" t="s">
        <v>531</v>
      </c>
    </row>
    <row r="86" spans="3:4" ht="45">
      <c r="C86" s="40" t="s">
        <v>532</v>
      </c>
      <c r="D86" s="35" t="s">
        <v>533</v>
      </c>
    </row>
    <row r="87" spans="3:4" ht="34.5">
      <c r="C87" s="40" t="s">
        <v>534</v>
      </c>
      <c r="D87" s="35" t="s">
        <v>535</v>
      </c>
    </row>
    <row r="88" spans="3:4" ht="34.5">
      <c r="C88" s="40" t="s">
        <v>244</v>
      </c>
      <c r="D88" s="35" t="s">
        <v>536</v>
      </c>
    </row>
    <row r="89" spans="3:4" ht="51.75">
      <c r="C89" s="40" t="s">
        <v>537</v>
      </c>
      <c r="D89" s="35" t="s">
        <v>538</v>
      </c>
    </row>
    <row r="90" spans="3:4" ht="45">
      <c r="C90" s="40" t="s">
        <v>539</v>
      </c>
      <c r="D90" s="35" t="s">
        <v>540</v>
      </c>
    </row>
    <row r="91" spans="3:4" ht="60">
      <c r="C91" s="40" t="s">
        <v>541</v>
      </c>
      <c r="D91" s="35" t="s">
        <v>542</v>
      </c>
    </row>
    <row r="92" spans="3:4" ht="60">
      <c r="C92" s="40" t="s">
        <v>543</v>
      </c>
      <c r="D92" s="35" t="s">
        <v>544</v>
      </c>
    </row>
    <row r="93" spans="3:4" ht="45">
      <c r="C93" s="40" t="s">
        <v>545</v>
      </c>
      <c r="D93" s="35" t="s">
        <v>546</v>
      </c>
    </row>
    <row r="94" spans="3:4" ht="30">
      <c r="C94" s="40" t="s">
        <v>547</v>
      </c>
      <c r="D94" s="35" t="s">
        <v>548</v>
      </c>
    </row>
    <row r="95" spans="3:4" ht="34.5">
      <c r="C95" s="40" t="s">
        <v>549</v>
      </c>
      <c r="D95" s="35" t="s">
        <v>550</v>
      </c>
    </row>
    <row r="96" spans="3:4" ht="17.25">
      <c r="D96" s="35" t="s">
        <v>551</v>
      </c>
    </row>
    <row r="97" spans="3:4" ht="34.5">
      <c r="D97" s="35" t="s">
        <v>552</v>
      </c>
    </row>
    <row r="98" spans="3:4" ht="34.5">
      <c r="C98" s="38" t="s">
        <v>553</v>
      </c>
      <c r="D98" s="35" t="s">
        <v>554</v>
      </c>
    </row>
    <row r="99" spans="3:4" ht="34.5">
      <c r="C99" s="38" t="s">
        <v>555</v>
      </c>
      <c r="D99" s="35" t="s">
        <v>556</v>
      </c>
    </row>
    <row r="100" spans="3:4" ht="34.5">
      <c r="C100" s="38" t="s">
        <v>557</v>
      </c>
      <c r="D100" s="35" t="s">
        <v>558</v>
      </c>
    </row>
    <row r="101" spans="3:4" ht="34.5">
      <c r="C101" s="38" t="s">
        <v>559</v>
      </c>
      <c r="D101" s="35" t="s">
        <v>560</v>
      </c>
    </row>
    <row r="102" spans="3:4" ht="51.75">
      <c r="C102" s="38" t="s">
        <v>561</v>
      </c>
      <c r="D102" s="35" t="s">
        <v>562</v>
      </c>
    </row>
    <row r="103" spans="3:4" ht="51.75">
      <c r="C103" s="38" t="s">
        <v>563</v>
      </c>
      <c r="D103" s="35" t="s">
        <v>564</v>
      </c>
    </row>
    <row r="104" spans="3:4" ht="34.5">
      <c r="C104" s="38" t="s">
        <v>565</v>
      </c>
      <c r="D104" s="35" t="s">
        <v>566</v>
      </c>
    </row>
    <row r="105" spans="3:4" ht="34.5">
      <c r="C105" s="38" t="s">
        <v>567</v>
      </c>
      <c r="D105" s="35" t="s">
        <v>568</v>
      </c>
    </row>
    <row r="106" spans="3:4" ht="34.5">
      <c r="C106" s="38" t="s">
        <v>569</v>
      </c>
      <c r="D106" s="35" t="s">
        <v>570</v>
      </c>
    </row>
    <row r="107" spans="3:4" ht="34.5">
      <c r="C107" s="38" t="s">
        <v>571</v>
      </c>
      <c r="D107" s="35" t="s">
        <v>572</v>
      </c>
    </row>
    <row r="108" spans="3:4" ht="34.5">
      <c r="C108" s="38" t="s">
        <v>573</v>
      </c>
      <c r="D108" s="35" t="s">
        <v>574</v>
      </c>
    </row>
    <row r="109" spans="3:4" ht="34.5">
      <c r="C109" s="38" t="s">
        <v>575</v>
      </c>
      <c r="D109" s="35" t="s">
        <v>576</v>
      </c>
    </row>
    <row r="110" spans="3:4" ht="34.5">
      <c r="C110" s="38" t="s">
        <v>577</v>
      </c>
      <c r="D110" s="35" t="s">
        <v>578</v>
      </c>
    </row>
    <row r="111" spans="3:4" ht="34.5">
      <c r="C111" s="38" t="s">
        <v>579</v>
      </c>
      <c r="D111" s="35" t="s">
        <v>580</v>
      </c>
    </row>
    <row r="112" spans="3:4" ht="34.5">
      <c r="C112" s="38" t="s">
        <v>581</v>
      </c>
      <c r="D112" s="35" t="s">
        <v>582</v>
      </c>
    </row>
    <row r="113" spans="3:4" ht="51.75">
      <c r="C113" s="38" t="s">
        <v>583</v>
      </c>
      <c r="D113" s="35" t="s">
        <v>584</v>
      </c>
    </row>
    <row r="114" spans="3:4" ht="34.5">
      <c r="C114" s="38" t="s">
        <v>585</v>
      </c>
      <c r="D114" s="35" t="s">
        <v>586</v>
      </c>
    </row>
    <row r="115" spans="3:4" ht="51.75">
      <c r="C115" s="38" t="s">
        <v>587</v>
      </c>
      <c r="D115" s="35" t="s">
        <v>588</v>
      </c>
    </row>
    <row r="116" spans="3:4" ht="17.25">
      <c r="C116" s="38" t="s">
        <v>589</v>
      </c>
      <c r="D116" s="35" t="s">
        <v>590</v>
      </c>
    </row>
    <row r="117" spans="3:4" ht="51.75">
      <c r="C117" s="38" t="s">
        <v>591</v>
      </c>
      <c r="D117" s="35" t="s">
        <v>592</v>
      </c>
    </row>
    <row r="118" spans="3:4" ht="51.75">
      <c r="C118" s="38" t="s">
        <v>593</v>
      </c>
      <c r="D118" s="35" t="s">
        <v>594</v>
      </c>
    </row>
    <row r="119" spans="3:4" ht="34.5">
      <c r="C119" s="38" t="s">
        <v>595</v>
      </c>
      <c r="D119" s="35" t="s">
        <v>596</v>
      </c>
    </row>
    <row r="120" spans="3:4" ht="17.25">
      <c r="C120" s="38" t="s">
        <v>597</v>
      </c>
      <c r="D120" s="35" t="s">
        <v>598</v>
      </c>
    </row>
    <row r="121" spans="3:4" ht="17.25">
      <c r="C121" s="38" t="s">
        <v>599</v>
      </c>
      <c r="D121" s="35" t="s">
        <v>600</v>
      </c>
    </row>
    <row r="122" spans="3:4" ht="17.25">
      <c r="C122" s="38" t="s">
        <v>601</v>
      </c>
      <c r="D122" s="35" t="s">
        <v>602</v>
      </c>
    </row>
    <row r="123" spans="3:4" ht="17.25">
      <c r="C123" s="38" t="s">
        <v>603</v>
      </c>
      <c r="D123" s="35" t="s">
        <v>604</v>
      </c>
    </row>
    <row r="124" spans="3:4" ht="17.25">
      <c r="C124" s="38" t="s">
        <v>605</v>
      </c>
      <c r="D124" s="35" t="s">
        <v>606</v>
      </c>
    </row>
    <row r="125" spans="3:4" ht="34.5">
      <c r="C125" s="38" t="s">
        <v>607</v>
      </c>
      <c r="D125" s="35" t="s">
        <v>608</v>
      </c>
    </row>
    <row r="126" spans="3:4" ht="34.5">
      <c r="C126" s="38" t="s">
        <v>609</v>
      </c>
      <c r="D126" s="35" t="s">
        <v>610</v>
      </c>
    </row>
    <row r="127" spans="3:4" ht="51.75">
      <c r="C127" s="38" t="s">
        <v>611</v>
      </c>
      <c r="D127" s="35" t="s">
        <v>612</v>
      </c>
    </row>
    <row r="128" spans="3:4" ht="17.25">
      <c r="C128" s="38" t="s">
        <v>613</v>
      </c>
      <c r="D128" s="35" t="s">
        <v>614</v>
      </c>
    </row>
    <row r="129" spans="3:4" ht="34.5">
      <c r="C129" s="38" t="s">
        <v>615</v>
      </c>
      <c r="D129" s="35" t="s">
        <v>616</v>
      </c>
    </row>
    <row r="130" spans="3:4" ht="34.5">
      <c r="C130" s="38" t="s">
        <v>617</v>
      </c>
      <c r="D130" s="35" t="s">
        <v>618</v>
      </c>
    </row>
    <row r="131" spans="3:4" ht="34.5">
      <c r="C131" s="38" t="s">
        <v>619</v>
      </c>
      <c r="D131" s="35" t="s">
        <v>620</v>
      </c>
    </row>
    <row r="132" spans="3:4" ht="34.5">
      <c r="C132" s="38" t="s">
        <v>621</v>
      </c>
      <c r="D132" s="35" t="s">
        <v>622</v>
      </c>
    </row>
    <row r="133" spans="3:4" ht="34.5">
      <c r="C133" s="38" t="s">
        <v>623</v>
      </c>
      <c r="D133" s="35" t="s">
        <v>624</v>
      </c>
    </row>
    <row r="134" spans="3:4" ht="34.5">
      <c r="C134" s="38" t="s">
        <v>625</v>
      </c>
      <c r="D134" s="35" t="s">
        <v>626</v>
      </c>
    </row>
    <row r="135" spans="3:4" ht="51.75">
      <c r="C135" s="38" t="s">
        <v>627</v>
      </c>
      <c r="D135" s="35" t="s">
        <v>628</v>
      </c>
    </row>
    <row r="136" spans="3:4" ht="34.5">
      <c r="C136" s="38" t="s">
        <v>629</v>
      </c>
      <c r="D136" s="35" t="s">
        <v>630</v>
      </c>
    </row>
    <row r="137" spans="3:4" ht="34.5">
      <c r="C137" s="38" t="s">
        <v>631</v>
      </c>
      <c r="D137" s="35" t="s">
        <v>632</v>
      </c>
    </row>
    <row r="138" spans="3:4" ht="34.5">
      <c r="C138" s="38" t="s">
        <v>633</v>
      </c>
      <c r="D138" s="35" t="s">
        <v>634</v>
      </c>
    </row>
    <row r="139" spans="3:4" ht="51.75">
      <c r="C139" s="38" t="s">
        <v>635</v>
      </c>
      <c r="D139" s="35" t="s">
        <v>636</v>
      </c>
    </row>
    <row r="140" spans="3:4" ht="34.5">
      <c r="C140" s="38" t="s">
        <v>637</v>
      </c>
      <c r="D140" s="35" t="s">
        <v>638</v>
      </c>
    </row>
    <row r="141" spans="3:4" ht="17.25">
      <c r="C141" s="38" t="s">
        <v>639</v>
      </c>
      <c r="D141" s="35" t="s">
        <v>640</v>
      </c>
    </row>
    <row r="142" spans="3:4" ht="17.25">
      <c r="C142" s="38" t="s">
        <v>641</v>
      </c>
      <c r="D142" s="35" t="s">
        <v>642</v>
      </c>
    </row>
    <row r="143" spans="3:4" ht="34.5">
      <c r="C143" s="38" t="s">
        <v>643</v>
      </c>
      <c r="D143" s="35" t="s">
        <v>644</v>
      </c>
    </row>
    <row r="144" spans="3:4" ht="34.5">
      <c r="C144" s="38" t="s">
        <v>645</v>
      </c>
      <c r="D144" s="35" t="s">
        <v>646</v>
      </c>
    </row>
    <row r="145" spans="3:4" ht="34.5">
      <c r="C145" s="38" t="s">
        <v>647</v>
      </c>
      <c r="D145" s="35" t="s">
        <v>648</v>
      </c>
    </row>
    <row r="146" spans="3:4" ht="17.25">
      <c r="C146" s="38" t="s">
        <v>649</v>
      </c>
      <c r="D146" s="35" t="s">
        <v>650</v>
      </c>
    </row>
    <row r="147" spans="3:4" ht="34.5">
      <c r="C147" s="38" t="s">
        <v>651</v>
      </c>
      <c r="D147" s="35" t="s">
        <v>652</v>
      </c>
    </row>
    <row r="148" spans="3:4" ht="34.5">
      <c r="C148" s="38" t="s">
        <v>653</v>
      </c>
      <c r="D148" s="35" t="s">
        <v>654</v>
      </c>
    </row>
    <row r="149" spans="3:4" ht="34.5">
      <c r="C149" s="38" t="s">
        <v>655</v>
      </c>
      <c r="D149" s="35" t="s">
        <v>656</v>
      </c>
    </row>
    <row r="150" spans="3:4" ht="34.5">
      <c r="C150" s="38" t="s">
        <v>657</v>
      </c>
      <c r="D150" s="35" t="s">
        <v>658</v>
      </c>
    </row>
    <row r="151" spans="3:4" ht="51.75">
      <c r="C151" s="38" t="s">
        <v>659</v>
      </c>
      <c r="D151" s="35" t="s">
        <v>660</v>
      </c>
    </row>
    <row r="152" spans="3:4" ht="34.5">
      <c r="C152" s="38" t="s">
        <v>661</v>
      </c>
      <c r="D152" s="35" t="s">
        <v>662</v>
      </c>
    </row>
    <row r="153" spans="3:4" ht="34.5">
      <c r="C153" s="38" t="s">
        <v>663</v>
      </c>
      <c r="D153" s="35" t="s">
        <v>664</v>
      </c>
    </row>
    <row r="154" spans="3:4" ht="34.5">
      <c r="C154" s="38" t="s">
        <v>665</v>
      </c>
      <c r="D154" s="35" t="s">
        <v>666</v>
      </c>
    </row>
    <row r="155" spans="3:4" ht="34.5">
      <c r="C155" s="38" t="s">
        <v>667</v>
      </c>
      <c r="D155" s="35" t="s">
        <v>668</v>
      </c>
    </row>
    <row r="156" spans="3:4" ht="34.5">
      <c r="C156" s="38" t="s">
        <v>669</v>
      </c>
      <c r="D156" s="35" t="s">
        <v>670</v>
      </c>
    </row>
    <row r="157" spans="3:4" ht="34.5">
      <c r="C157" s="38" t="s">
        <v>671</v>
      </c>
      <c r="D157" s="35" t="s">
        <v>672</v>
      </c>
    </row>
    <row r="158" spans="3:4" ht="34.5">
      <c r="C158" s="38" t="s">
        <v>235</v>
      </c>
      <c r="D158" s="35" t="s">
        <v>673</v>
      </c>
    </row>
    <row r="159" spans="3:4" ht="34.5">
      <c r="C159" s="38" t="s">
        <v>674</v>
      </c>
      <c r="D159" s="35" t="s">
        <v>675</v>
      </c>
    </row>
    <row r="160" spans="3:4" ht="34.5">
      <c r="C160" s="38" t="s">
        <v>676</v>
      </c>
      <c r="D160" s="35" t="s">
        <v>677</v>
      </c>
    </row>
    <row r="161" spans="3:4" ht="51.75">
      <c r="C161" s="38" t="s">
        <v>678</v>
      </c>
      <c r="D161" s="35" t="s">
        <v>679</v>
      </c>
    </row>
    <row r="162" spans="3:4" ht="34.5">
      <c r="C162" s="38" t="s">
        <v>680</v>
      </c>
      <c r="D162" s="35" t="s">
        <v>681</v>
      </c>
    </row>
    <row r="163" spans="3:4" ht="34.5">
      <c r="C163" s="38" t="s">
        <v>682</v>
      </c>
      <c r="D163" s="35" t="s">
        <v>683</v>
      </c>
    </row>
    <row r="164" spans="3:4" ht="34.5">
      <c r="C164" s="38" t="s">
        <v>684</v>
      </c>
      <c r="D164" s="35" t="s">
        <v>685</v>
      </c>
    </row>
    <row r="165" spans="3:4" ht="34.5">
      <c r="C165" s="38" t="s">
        <v>686</v>
      </c>
      <c r="D165" s="35" t="s">
        <v>687</v>
      </c>
    </row>
    <row r="166" spans="3:4" ht="34.5">
      <c r="C166" s="38" t="s">
        <v>688</v>
      </c>
      <c r="D166" s="35" t="s">
        <v>689</v>
      </c>
    </row>
    <row r="167" spans="3:4" ht="34.5">
      <c r="C167" s="38" t="s">
        <v>690</v>
      </c>
      <c r="D167" s="35" t="s">
        <v>691</v>
      </c>
    </row>
    <row r="168" spans="3:4" ht="51.75">
      <c r="C168" s="38" t="s">
        <v>692</v>
      </c>
      <c r="D168" s="35" t="s">
        <v>693</v>
      </c>
    </row>
    <row r="169" spans="3:4" ht="34.5">
      <c r="C169" s="38" t="s">
        <v>694</v>
      </c>
      <c r="D169" s="35" t="s">
        <v>695</v>
      </c>
    </row>
    <row r="170" spans="3:4" ht="17.25">
      <c r="C170" s="38" t="s">
        <v>696</v>
      </c>
      <c r="D170" s="35" t="s">
        <v>697</v>
      </c>
    </row>
    <row r="171" spans="3:4" ht="34.5">
      <c r="C171" s="38" t="s">
        <v>698</v>
      </c>
      <c r="D171" s="35" t="s">
        <v>699</v>
      </c>
    </row>
    <row r="172" spans="3:4" ht="17.25">
      <c r="C172" s="38" t="s">
        <v>700</v>
      </c>
      <c r="D172" s="35" t="s">
        <v>701</v>
      </c>
    </row>
    <row r="173" spans="3:4">
      <c r="C173" s="38" t="s">
        <v>702</v>
      </c>
    </row>
    <row r="174" spans="3:4">
      <c r="C174" s="38" t="s">
        <v>703</v>
      </c>
    </row>
    <row r="175" spans="3:4">
      <c r="C175" s="38" t="s">
        <v>704</v>
      </c>
    </row>
    <row r="176" spans="3:4">
      <c r="C176" s="38" t="s">
        <v>705</v>
      </c>
    </row>
    <row r="177" spans="3:3">
      <c r="C177" s="38" t="s">
        <v>706</v>
      </c>
    </row>
    <row r="178" spans="3:3">
      <c r="C178" s="38" t="s">
        <v>707</v>
      </c>
    </row>
    <row r="179" spans="3:3">
      <c r="C179" s="38" t="s">
        <v>708</v>
      </c>
    </row>
    <row r="180" spans="3:3">
      <c r="C180" s="38" t="s">
        <v>709</v>
      </c>
    </row>
    <row r="181" spans="3:3">
      <c r="C181" s="38" t="s">
        <v>710</v>
      </c>
    </row>
    <row r="182" spans="3:3">
      <c r="C182" s="38" t="s">
        <v>711</v>
      </c>
    </row>
    <row r="183" spans="3:3">
      <c r="C183" s="38" t="s">
        <v>712</v>
      </c>
    </row>
    <row r="184" spans="3:3">
      <c r="C184" s="38" t="s">
        <v>713</v>
      </c>
    </row>
    <row r="185" spans="3:3">
      <c r="C185" s="38" t="s">
        <v>714</v>
      </c>
    </row>
    <row r="186" spans="3:3">
      <c r="C186" s="38" t="s">
        <v>715</v>
      </c>
    </row>
    <row r="187" spans="3:3">
      <c r="C187" s="38" t="s">
        <v>716</v>
      </c>
    </row>
    <row r="188" spans="3:3">
      <c r="C188" s="38" t="s">
        <v>717</v>
      </c>
    </row>
    <row r="189" spans="3:3">
      <c r="C189" s="38" t="s">
        <v>718</v>
      </c>
    </row>
    <row r="190" spans="3:3">
      <c r="C190" s="38" t="s">
        <v>719</v>
      </c>
    </row>
    <row r="191" spans="3:3">
      <c r="C191" s="38" t="s">
        <v>720</v>
      </c>
    </row>
    <row r="192" spans="3:3">
      <c r="C192" s="38" t="s">
        <v>721</v>
      </c>
    </row>
    <row r="193" spans="3:3">
      <c r="C193" s="38" t="s">
        <v>722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topLeftCell="B1" workbookViewId="0">
      <selection activeCell="J1" sqref="J1:J4"/>
    </sheetView>
  </sheetViews>
  <sheetFormatPr baseColWidth="10" defaultColWidth="11.5703125" defaultRowHeight="14.25"/>
  <cols>
    <col min="1" max="1" width="27.28515625" style="74" customWidth="1"/>
    <col min="2" max="8" width="11.5703125" style="74"/>
    <col min="9" max="9" width="98.28515625" style="74" customWidth="1"/>
    <col min="10" max="16384" width="11.5703125" style="74"/>
  </cols>
  <sheetData>
    <row r="1" spans="1:10" ht="71.25">
      <c r="A1" s="74" t="s">
        <v>723</v>
      </c>
      <c r="B1" s="74" t="s">
        <v>254</v>
      </c>
      <c r="C1" s="74" t="s">
        <v>275</v>
      </c>
      <c r="D1" s="74" t="s">
        <v>724</v>
      </c>
      <c r="E1" s="74" t="s">
        <v>725</v>
      </c>
      <c r="F1" s="74" t="s">
        <v>726</v>
      </c>
      <c r="G1" s="74" t="s">
        <v>727</v>
      </c>
      <c r="H1" s="74" t="s">
        <v>728</v>
      </c>
      <c r="I1" s="75" t="s">
        <v>478</v>
      </c>
      <c r="J1" s="74" t="s">
        <v>729</v>
      </c>
    </row>
    <row r="2" spans="1:10" ht="28.5">
      <c r="A2" s="74" t="s">
        <v>236</v>
      </c>
      <c r="B2" s="74" t="s">
        <v>730</v>
      </c>
      <c r="C2" s="74" t="s">
        <v>731</v>
      </c>
      <c r="D2" s="74" t="s">
        <v>732</v>
      </c>
      <c r="E2" s="74" t="s">
        <v>243</v>
      </c>
      <c r="F2" s="74" t="s">
        <v>346</v>
      </c>
      <c r="G2" s="74" t="s">
        <v>733</v>
      </c>
      <c r="H2" s="74" t="s">
        <v>734</v>
      </c>
      <c r="I2" s="75" t="s">
        <v>480</v>
      </c>
      <c r="J2" s="74" t="s">
        <v>271</v>
      </c>
    </row>
    <row r="3" spans="1:10" ht="42.75">
      <c r="A3" s="74" t="s">
        <v>735</v>
      </c>
      <c r="B3" s="74" t="s">
        <v>736</v>
      </c>
      <c r="D3" s="74" t="s">
        <v>272</v>
      </c>
      <c r="E3" s="74" t="s">
        <v>737</v>
      </c>
      <c r="F3" s="74" t="s">
        <v>738</v>
      </c>
      <c r="G3" s="74" t="s">
        <v>739</v>
      </c>
      <c r="H3" s="74" t="s">
        <v>228</v>
      </c>
      <c r="I3" s="75" t="s">
        <v>482</v>
      </c>
      <c r="J3" s="74" t="s">
        <v>740</v>
      </c>
    </row>
    <row r="4" spans="1:10" ht="42.75">
      <c r="A4" s="74" t="s">
        <v>741</v>
      </c>
      <c r="B4" s="74" t="s">
        <v>742</v>
      </c>
      <c r="D4" s="74" t="s">
        <v>743</v>
      </c>
      <c r="E4" s="74" t="s">
        <v>744</v>
      </c>
      <c r="F4" s="74" t="s">
        <v>365</v>
      </c>
      <c r="G4" s="74" t="s">
        <v>745</v>
      </c>
      <c r="H4" s="74" t="s">
        <v>411</v>
      </c>
      <c r="I4" s="75" t="s">
        <v>484</v>
      </c>
      <c r="J4" s="74" t="s">
        <v>746</v>
      </c>
    </row>
    <row r="5" spans="1:10" ht="57">
      <c r="A5" s="74" t="s">
        <v>747</v>
      </c>
      <c r="B5" s="74" t="s">
        <v>46</v>
      </c>
      <c r="D5" s="74" t="s">
        <v>748</v>
      </c>
      <c r="E5" s="74" t="s">
        <v>749</v>
      </c>
      <c r="F5" s="74" t="s">
        <v>750</v>
      </c>
      <c r="G5" s="74" t="s">
        <v>751</v>
      </c>
      <c r="I5" s="75" t="s">
        <v>486</v>
      </c>
    </row>
    <row r="6" spans="1:10">
      <c r="A6" s="74" t="s">
        <v>752</v>
      </c>
      <c r="B6" s="74" t="s">
        <v>753</v>
      </c>
      <c r="D6" s="74" t="s">
        <v>325</v>
      </c>
      <c r="E6" s="74" t="s">
        <v>754</v>
      </c>
      <c r="F6" s="74" t="s">
        <v>755</v>
      </c>
      <c r="G6" s="74" t="s">
        <v>756</v>
      </c>
      <c r="I6" s="75" t="s">
        <v>488</v>
      </c>
    </row>
    <row r="7" spans="1:10" ht="28.5">
      <c r="A7" s="74" t="s">
        <v>757</v>
      </c>
      <c r="B7" s="74" t="s">
        <v>758</v>
      </c>
      <c r="D7" s="74" t="s">
        <v>759</v>
      </c>
      <c r="E7" s="74" t="s">
        <v>760</v>
      </c>
      <c r="F7" s="74" t="s">
        <v>761</v>
      </c>
      <c r="G7" s="74" t="s">
        <v>762</v>
      </c>
      <c r="I7" s="75" t="s">
        <v>490</v>
      </c>
    </row>
    <row r="8" spans="1:10" ht="28.5">
      <c r="A8" s="74" t="s">
        <v>763</v>
      </c>
      <c r="E8" s="74" t="s">
        <v>764</v>
      </c>
      <c r="F8" s="74" t="s">
        <v>381</v>
      </c>
      <c r="G8" s="74" t="s">
        <v>765</v>
      </c>
      <c r="I8" s="75" t="s">
        <v>492</v>
      </c>
    </row>
    <row r="9" spans="1:10">
      <c r="E9" s="74" t="s">
        <v>766</v>
      </c>
      <c r="F9" s="74" t="s">
        <v>385</v>
      </c>
      <c r="G9" s="74" t="s">
        <v>767</v>
      </c>
      <c r="I9" s="75" t="s">
        <v>494</v>
      </c>
    </row>
    <row r="10" spans="1:10">
      <c r="E10" s="74" t="s">
        <v>245</v>
      </c>
      <c r="F10" s="74" t="s">
        <v>768</v>
      </c>
      <c r="G10" s="74" t="s">
        <v>769</v>
      </c>
      <c r="I10" s="75" t="s">
        <v>152</v>
      </c>
    </row>
    <row r="11" spans="1:10" ht="42.75">
      <c r="F11" s="74" t="s">
        <v>229</v>
      </c>
      <c r="G11" s="74" t="s">
        <v>230</v>
      </c>
      <c r="I11" s="75" t="s">
        <v>497</v>
      </c>
    </row>
    <row r="12" spans="1:10" ht="28.5">
      <c r="F12" s="74" t="s">
        <v>770</v>
      </c>
      <c r="G12" s="74" t="s">
        <v>771</v>
      </c>
      <c r="I12" s="75" t="s">
        <v>499</v>
      </c>
    </row>
    <row r="13" spans="1:10" ht="42.75">
      <c r="F13" s="74" t="s">
        <v>772</v>
      </c>
      <c r="G13" s="74" t="s">
        <v>773</v>
      </c>
      <c r="I13" s="75" t="s">
        <v>501</v>
      </c>
    </row>
    <row r="14" spans="1:10" ht="28.5">
      <c r="F14" s="74" t="s">
        <v>774</v>
      </c>
      <c r="G14" s="74" t="s">
        <v>775</v>
      </c>
      <c r="I14" s="75" t="s">
        <v>503</v>
      </c>
    </row>
    <row r="15" spans="1:10">
      <c r="F15" s="74" t="s">
        <v>403</v>
      </c>
      <c r="G15" s="74" t="s">
        <v>776</v>
      </c>
      <c r="I15" s="75" t="s">
        <v>505</v>
      </c>
    </row>
    <row r="16" spans="1:10" ht="28.5">
      <c r="F16" s="74" t="s">
        <v>777</v>
      </c>
      <c r="G16" s="74" t="s">
        <v>778</v>
      </c>
      <c r="I16" s="75" t="s">
        <v>507</v>
      </c>
    </row>
    <row r="17" spans="6:9" ht="28.5">
      <c r="F17" s="74" t="s">
        <v>411</v>
      </c>
      <c r="G17" s="74" t="s">
        <v>779</v>
      </c>
      <c r="I17" s="75" t="s">
        <v>509</v>
      </c>
    </row>
    <row r="18" spans="6:9" ht="42.75">
      <c r="F18" s="74" t="s">
        <v>780</v>
      </c>
      <c r="G18" s="74" t="s">
        <v>781</v>
      </c>
      <c r="I18" s="75" t="s">
        <v>511</v>
      </c>
    </row>
    <row r="19" spans="6:9" ht="42.75">
      <c r="I19" s="75" t="s">
        <v>513</v>
      </c>
    </row>
    <row r="20" spans="6:9">
      <c r="I20" s="75" t="s">
        <v>515</v>
      </c>
    </row>
    <row r="21" spans="6:9" ht="28.5">
      <c r="I21" s="75" t="s">
        <v>517</v>
      </c>
    </row>
    <row r="22" spans="6:9" ht="28.5">
      <c r="I22" s="75" t="s">
        <v>519</v>
      </c>
    </row>
    <row r="23" spans="6:9" ht="28.5">
      <c r="I23" s="75" t="s">
        <v>521</v>
      </c>
    </row>
    <row r="24" spans="6:9" ht="28.5">
      <c r="I24" s="75" t="s">
        <v>523</v>
      </c>
    </row>
    <row r="25" spans="6:9" ht="28.5">
      <c r="I25" s="75" t="s">
        <v>525</v>
      </c>
    </row>
    <row r="26" spans="6:9">
      <c r="I26" s="75" t="s">
        <v>138</v>
      </c>
    </row>
    <row r="27" spans="6:9">
      <c r="I27" s="75" t="s">
        <v>528</v>
      </c>
    </row>
    <row r="28" spans="6:9" ht="28.5">
      <c r="I28" s="75" t="s">
        <v>530</v>
      </c>
    </row>
    <row r="29" spans="6:9" ht="28.5">
      <c r="I29" s="75" t="s">
        <v>532</v>
      </c>
    </row>
    <row r="30" spans="6:9">
      <c r="I30" s="75" t="s">
        <v>534</v>
      </c>
    </row>
    <row r="31" spans="6:9" ht="28.5">
      <c r="I31" s="75" t="s">
        <v>244</v>
      </c>
    </row>
    <row r="32" spans="6:9">
      <c r="I32" s="75" t="s">
        <v>537</v>
      </c>
    </row>
    <row r="33" spans="9:9" ht="28.5">
      <c r="I33" s="75" t="s">
        <v>539</v>
      </c>
    </row>
    <row r="34" spans="9:9" ht="42.75">
      <c r="I34" s="75" t="s">
        <v>782</v>
      </c>
    </row>
    <row r="35" spans="9:9" ht="42.75">
      <c r="I35" s="75" t="s">
        <v>543</v>
      </c>
    </row>
    <row r="36" spans="9:9" ht="28.5">
      <c r="I36" s="75" t="s">
        <v>545</v>
      </c>
    </row>
    <row r="37" spans="9:9" ht="28.5">
      <c r="I37" s="75" t="s">
        <v>547</v>
      </c>
    </row>
    <row r="38" spans="9:9">
      <c r="I38" s="75" t="s">
        <v>549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FFF6F540-9454-48B6-BC1D-51FCBAAE86DC}">
  <ds:schemaRefs>
    <ds:schemaRef ds:uri="http://schemas.microsoft.com/sharepoint/v3/contenttype/forms"/>
  </ds:schemaRefs>
</ds:datastoreItem>
</file>

<file path=customXml/itemProps2.xml><?xml version="1.0" encoding="utf-8"?>
<ds:datastoreItem xmlns:ds="http://schemas.openxmlformats.org/officeDocument/2006/customXml" ds:itemID="{DF6CAD02-3B2A-4497-AC55-3EE2D30C5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0405EA-6AE2-49FC-8D54-2FC378206F4A}">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IN-PEI-GLO-001</vt:lpstr>
      <vt:lpstr>IN-PEI-GLO-002</vt:lpstr>
      <vt:lpstr>IN-PEI-GLO-003</vt:lpstr>
      <vt:lpstr>Hoja1</vt:lpstr>
      <vt:lpstr>lista indicadores</vt:lpstr>
      <vt:lpstr>'IN-PEI-GLO-001'!Área_de_impresión</vt:lpstr>
      <vt:lpstr>'IN-PEI-GLO-002'!Área_de_impresión</vt:lpstr>
      <vt:lpstr>'IN-PEI-GLO-003'!Área_de_impresión</vt:lpstr>
    </vt:vector>
  </TitlesOfParts>
  <Manager>ALMACEN E INVENTARIOS</Manager>
  <Company>IDIPRON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VIGENCIA 2022</dc:title>
  <dc:subject>FORMULACION</dc:subject>
  <dc:creator>jaime Fernando Manjarrés Ochoa</dc:creator>
  <cp:keywords>PLAN DE ACCION</cp:keywords>
  <dc:description/>
  <cp:lastModifiedBy>yuli peña</cp:lastModifiedBy>
  <cp:revision/>
  <dcterms:created xsi:type="dcterms:W3CDTF">2021-01-29T16:02:32Z</dcterms:created>
  <dcterms:modified xsi:type="dcterms:W3CDTF">2022-09-20T21:53:46Z</dcterms:modified>
  <cp:category>5200 Almacen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