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4AC1B78B-AD4E-4947-A937-08712E794E50}" xr6:coauthVersionLast="45" xr6:coauthVersionMax="47" xr10:uidLastSave="{00000000-0000-0000-0000-000000000000}"/>
  <bookViews>
    <workbookView xWindow="-120" yWindow="-120" windowWidth="29040" windowHeight="15840" tabRatio="784" xr2:uid="{00000000-000D-0000-FFFF-FFFF00000000}"/>
  </bookViews>
  <sheets>
    <sheet name="PLAN DE ACCION" sheetId="7" r:id="rId1"/>
    <sheet name="IN-PEI GES-TIC-001" sheetId="19" r:id="rId2"/>
    <sheet name="IN-PEI GES-TIC-002" sheetId="20" r:id="rId3"/>
    <sheet name="IN-PEI GES-TIC-003" sheetId="21" r:id="rId4"/>
    <sheet name="Lista de indicadores" sheetId="16" state="hidden" r:id="rId5"/>
    <sheet name="Hoja1" sheetId="12" state="hidden" r:id="rId6"/>
  </sheets>
  <externalReferences>
    <externalReference r:id="rId7"/>
    <externalReference r:id="rId8"/>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GES-TIC-001'!$A$1:$X$61</definedName>
    <definedName name="_xlnm.Print_Area" localSheetId="2">'IN-PEI GES-TIC-002'!$A$1:$X$61</definedName>
    <definedName name="_xlnm.Print_Area" localSheetId="3">'IN-PEI GES-TIC-003'!$A$9:$Y$47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1" l="1"/>
  <c r="C34" i="21"/>
  <c r="D33" i="21"/>
  <c r="C33" i="21"/>
  <c r="D32" i="21"/>
  <c r="C32" i="21"/>
  <c r="D31" i="21"/>
  <c r="C31" i="21"/>
  <c r="E31" i="21" s="1"/>
  <c r="D34" i="20"/>
  <c r="C34" i="20"/>
  <c r="D33" i="20"/>
  <c r="C33" i="20"/>
  <c r="D32" i="20"/>
  <c r="C32" i="20"/>
  <c r="D31" i="20"/>
  <c r="C31" i="20"/>
  <c r="E31" i="20" s="1"/>
  <c r="D34" i="19"/>
  <c r="C34" i="19"/>
  <c r="D33" i="19"/>
  <c r="C33" i="19"/>
  <c r="D32" i="19"/>
  <c r="C32" i="19"/>
  <c r="D31" i="19"/>
  <c r="C31" i="19"/>
  <c r="E31" i="19" s="1"/>
  <c r="AP152" i="7" l="1"/>
  <c r="AP151" i="7"/>
  <c r="AP150" i="7"/>
  <c r="AP149" i="7"/>
  <c r="AP148" i="7"/>
  <c r="AP147" i="7"/>
  <c r="AP146" i="7"/>
  <c r="AP145" i="7"/>
  <c r="AP143" i="7"/>
  <c r="AP144" i="7"/>
  <c r="AP142" i="7"/>
  <c r="AP141" i="7"/>
  <c r="AP140" i="7"/>
  <c r="AP139" i="7"/>
  <c r="AP138" i="7"/>
  <c r="AP137" i="7"/>
  <c r="AP136" i="7"/>
  <c r="AP135" i="7"/>
  <c r="AP134" i="7"/>
  <c r="AP133" i="7"/>
  <c r="AP131" i="7"/>
  <c r="AP129" i="7"/>
  <c r="AP128" i="7"/>
  <c r="AP127" i="7"/>
  <c r="AP125" i="7"/>
  <c r="AP124" i="7"/>
  <c r="AP123" i="7"/>
  <c r="AP122" i="7"/>
  <c r="AP121" i="7"/>
  <c r="AP120" i="7"/>
  <c r="AP119" i="7"/>
  <c r="AP118" i="7"/>
  <c r="AP117" i="7"/>
  <c r="AP116" i="7"/>
  <c r="AP115" i="7"/>
  <c r="AP114" i="7"/>
  <c r="AP113" i="7"/>
  <c r="AP112" i="7"/>
  <c r="AP111" i="7"/>
  <c r="AP110" i="7"/>
  <c r="AP109" i="7"/>
  <c r="AP108" i="7"/>
  <c r="AP107" i="7"/>
  <c r="AP106" i="7"/>
  <c r="AP105" i="7"/>
  <c r="AP104" i="7"/>
  <c r="AP103" i="7"/>
  <c r="AP102" i="7"/>
  <c r="AP101" i="7"/>
  <c r="AP100" i="7"/>
  <c r="AP99" i="7"/>
  <c r="AP98" i="7"/>
  <c r="AP97" i="7"/>
  <c r="AP96" i="7"/>
  <c r="AP95" i="7"/>
  <c r="AP94" i="7"/>
  <c r="AP93" i="7"/>
  <c r="AP92" i="7"/>
  <c r="AP91" i="7"/>
  <c r="AP90" i="7"/>
  <c r="AP89" i="7"/>
  <c r="AP88" i="7"/>
  <c r="AP87" i="7"/>
  <c r="AP86" i="7"/>
  <c r="AP85" i="7"/>
  <c r="AP84" i="7"/>
  <c r="AP83" i="7"/>
  <c r="AP82" i="7"/>
  <c r="AP81" i="7"/>
  <c r="AP80" i="7"/>
  <c r="AP79" i="7"/>
  <c r="AP78" i="7"/>
  <c r="AP77" i="7"/>
  <c r="AP73" i="7"/>
  <c r="AP76" i="7"/>
  <c r="AP75" i="7"/>
  <c r="AP74" i="7"/>
  <c r="AP72" i="7"/>
  <c r="AP71" i="7"/>
  <c r="AP70" i="7"/>
  <c r="AP69" i="7"/>
  <c r="AJ149" i="7"/>
  <c r="AJ145" i="7"/>
  <c r="AJ141" i="7"/>
  <c r="AJ137" i="7"/>
  <c r="AJ133" i="7"/>
  <c r="AJ129" i="7"/>
  <c r="AJ125" i="7"/>
  <c r="AJ121" i="7"/>
  <c r="AJ117" i="7"/>
  <c r="AJ113" i="7"/>
  <c r="AJ109" i="7"/>
  <c r="AJ105" i="7"/>
  <c r="AJ101" i="7"/>
  <c r="AJ97" i="7"/>
  <c r="AJ93" i="7"/>
  <c r="AJ89" i="7"/>
  <c r="AJ85" i="7"/>
  <c r="AJ81" i="7"/>
  <c r="AJ77" i="7"/>
  <c r="AJ73" i="7"/>
  <c r="AJ69" i="7"/>
  <c r="O46" i="7"/>
  <c r="K81" i="7"/>
  <c r="AQ69" i="7" l="1"/>
  <c r="K149" i="7"/>
  <c r="K145" i="7"/>
  <c r="AQ149" i="7" l="1"/>
  <c r="AQ145" i="7"/>
  <c r="AP132" i="7"/>
  <c r="K125" i="7"/>
  <c r="K93" i="7"/>
  <c r="AQ141" i="7" l="1"/>
  <c r="AQ129" i="7"/>
  <c r="AQ133" i="7"/>
  <c r="AQ137" i="7"/>
  <c r="O42" i="7" l="1"/>
  <c r="K105" i="7"/>
  <c r="K101" i="7"/>
  <c r="K97" i="7"/>
  <c r="K89" i="7"/>
  <c r="K85" i="7"/>
  <c r="O38" i="7"/>
  <c r="O34" i="7"/>
  <c r="O30" i="7"/>
  <c r="O26" i="7"/>
  <c r="AR26" i="7"/>
  <c r="AR27" i="7"/>
  <c r="AR28" i="7"/>
  <c r="AR29" i="7"/>
  <c r="AR30" i="7"/>
  <c r="AR31" i="7"/>
  <c r="AR32" i="7"/>
  <c r="AR33" i="7"/>
  <c r="AR34" i="7"/>
  <c r="AR35" i="7"/>
  <c r="AR36" i="7"/>
  <c r="AR37" i="7"/>
  <c r="AR38" i="7"/>
  <c r="AR39" i="7"/>
  <c r="AR40" i="7"/>
  <c r="AR41" i="7"/>
  <c r="AR42" i="7"/>
  <c r="AR43" i="7"/>
  <c r="AR44" i="7"/>
  <c r="AR45" i="7"/>
  <c r="AR46" i="7"/>
  <c r="AR47" i="7"/>
  <c r="AR48" i="7"/>
  <c r="AR49" i="7"/>
  <c r="AR50" i="7"/>
  <c r="AR51" i="7"/>
  <c r="AR52" i="7"/>
  <c r="AR53" i="7"/>
  <c r="AR54" i="7"/>
  <c r="AR55" i="7"/>
  <c r="AR56" i="7"/>
  <c r="AR57" i="7"/>
  <c r="AN26" i="7"/>
  <c r="AN30" i="7"/>
  <c r="AN34" i="7"/>
  <c r="AN38" i="7"/>
  <c r="AQ77" i="7" l="1"/>
  <c r="AQ117" i="7"/>
  <c r="AQ113" i="7"/>
  <c r="AQ121" i="7"/>
  <c r="AQ85" i="7"/>
  <c r="AQ93" i="7"/>
  <c r="AQ73" i="7"/>
  <c r="AQ125" i="7"/>
  <c r="AQ89" i="7"/>
  <c r="AQ81" i="7"/>
  <c r="AQ97" i="7"/>
  <c r="AQ101" i="7"/>
  <c r="AQ105" i="7"/>
  <c r="AQ109" i="7"/>
  <c r="K77" i="7" l="1"/>
  <c r="K73" i="7"/>
  <c r="K69" i="7"/>
  <c r="O54" i="7"/>
  <c r="AN50" i="7" l="1"/>
  <c r="O50" i="7"/>
  <c r="AN46" i="7"/>
  <c r="AN54" i="7"/>
  <c r="AN42" i="7"/>
  <c r="AQ153" i="7" l="1"/>
  <c r="R157" i="7" s="1"/>
  <c r="AS30" i="7"/>
  <c r="AS38" i="7"/>
  <c r="AS46" i="7"/>
  <c r="AS42" i="7"/>
  <c r="AS54" i="7"/>
  <c r="AS26" i="7"/>
  <c r="AS34" i="7"/>
  <c r="AS50" i="7"/>
  <c r="AS58" i="7" l="1"/>
</calcChain>
</file>

<file path=xl/sharedStrings.xml><?xml version="1.0" encoding="utf-8"?>
<sst xmlns="http://schemas.openxmlformats.org/spreadsheetml/2006/main" count="1562" uniqueCount="889">
  <si>
    <t>PLANEACIÓN</t>
  </si>
  <si>
    <t>CÓDIGO</t>
  </si>
  <si>
    <t>E-PLA-FT-003</t>
  </si>
  <si>
    <t>VERSIÓN</t>
  </si>
  <si>
    <t>FORMULACIÓN Y SEGUIMIENTO DEL PLAN DE ACCIÓN</t>
  </si>
  <si>
    <t>PÁGINA</t>
  </si>
  <si>
    <t>1 DE 1</t>
  </si>
  <si>
    <t>VIGENTE DESDE</t>
  </si>
  <si>
    <t xml:space="preserve">Fecha: </t>
  </si>
  <si>
    <t>Vigencia del plan:</t>
  </si>
  <si>
    <t>Tipo de reporte:</t>
  </si>
  <si>
    <t>2.Modificación a la formulación</t>
  </si>
  <si>
    <t xml:space="preserve">Subdirección / Oficina: </t>
  </si>
  <si>
    <t>Subdirección técnica administrativa y financiera - sistemas</t>
  </si>
  <si>
    <t>Proceso:</t>
  </si>
  <si>
    <t xml:space="preserve">Gestión Tecnológica y de la Información </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</si>
  <si>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</si>
  <si>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</si>
  <si>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</si>
  <si>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</si>
  <si>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</si>
  <si>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</si>
  <si>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</si>
  <si>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</si>
  <si>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</si>
  <si>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</si>
  <si>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</si>
  <si>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</si>
  <si>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</si>
  <si>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</si>
  <si>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</si>
  <si>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</si>
  <si>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</si>
  <si>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</si>
  <si>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</si>
  <si>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</si>
  <si>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</si>
  <si>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</si>
  <si>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</si>
  <si>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</si>
  <si>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</si>
  <si>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</si>
  <si>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</si>
  <si>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</si>
  <si>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</si>
  <si>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</si>
  <si>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</si>
  <si>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</si>
  <si>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</si>
  <si>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</si>
  <si>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</si>
  <si>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</si>
  <si>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</si>
  <si>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</si>
  <si>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</si>
  <si>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</si>
  <si>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</si>
  <si>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</si>
  <si>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</si>
  <si>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</si>
  <si>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</si>
  <si>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</si>
  <si>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Mejorar la infraestructura tecnológica y de comunicaciones del instituto para garantizar  el optimo funcionamiento 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</si>
  <si>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</si>
  <si>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t>
  </si>
  <si>
    <t>PAI-GTI-2022-01</t>
  </si>
  <si>
    <t>Llevar a cabo la renovación o adquisición de la suscripción de licenciamientos, servicios de soporte y equipos tecnológicos para fortalecer la Infraestructura de TI del IDIPRON.</t>
  </si>
  <si>
    <t>CONTRATOS, ORDENES DE COMPRA ACEPTACIÓN DE OFERTA</t>
  </si>
  <si>
    <t>Plan Estratégico de Tecnologías de la Información y las Comunicaciones – PETI</t>
  </si>
  <si>
    <t>Área de Sistemas</t>
  </si>
  <si>
    <t>Primer trimestre: De conformidad con el PAA vigencia 2022, se tenia programados la estructuración y radicación en la oficina asesora jurídica de tres (3) procesos contractuales para llevar a cabo la renovación y contracación de licenciamientos y servicios de soporte para fortalecer la Infraestructura de TI del IDIPRON. Así:
1. Se estructuró y radicó en la OAJ el proceso que tiene por objeto: Servicio de Hosting para la Página WEB del IDIPRON, el cual actualmente para su contratción se encuentra publicado en la Plataforma Secop II con No. de Proceso MC-IDIPRON-2022-0004 .
2. Se estructuró y radicó en la OAJ el proceso que tiene por objeto: Renovación del licenciamiento y soporte del sistema de seguridad perimetral firewall en alta disponibilidad del IDIPRON.
3. Se estructuró y radicó en la OAJ el proceso que tiene por objeto: Prestar el servivio de mantenimiento preventivo y correctivo de las Plantas Eléctricas y UPS de la Entidad.</t>
  </si>
  <si>
    <t>Primer trimestre: se adjuntan el radicado de los procesos en la oficina júridica y el PAA:
1. Publicación SECOP II Proceso MC-IDIPRON-2022-0004 - cuyo objeto es: “SERVICIO DE HOSTING PARA LA PÁGINA WEB DEL IDIPRON” .
2. Radicación Proceso 2022IE1720 - Renovación del licenciamiento y soporte del sistema de seguridad perimetral firewall en alta disponibilidad del IDIPRON.
3. Radicación Proceso 2022IE2283 - Prestar el servicio de mantenimiento preventivo y correctivo de las plantas Eléctricas y UPS de la Entidad.
4. Informe de avance primer trimestre
5. Formato PAA 2022</t>
  </si>
  <si>
    <t>Teniendo en cuenta las condiciones de mercado por la fluctuación del dólar,  los recursos asignados inicialmente para la licenciamiento y soporte del sistema de seguridad perimetral firewall en alta disponibilidad del IDIPRON, no fueron suficientes por lo que fué necesario solicitar modificación en el PAA para adicionar el presupuesto.
Una vez realizado el estudio de mercado para la prestación del servicio de mantenimiento preventivo y correctivo de las Plantas Eléctricas y UPS de la entidad, se determinó que el presupuesto asignado en el PAA 2022  solo alcanzaba para llevar a cabo el mantenimiento preventivo, por lo que fué necesario realizar el trámite respectivo que permitiera adicionar recursos para atender mantenimientos correctivos hasta que estos se agoten.</t>
  </si>
  <si>
    <t>Segundo Trimestre: De conformidad con el PAA vigencia 2022, se tenia programados la estructuración y radicación en la oficina asesora jurídica de tres (3) procesos contractuales para llevar a cabo la renovación y contracación de licenciamientos y servicios de soporte para fortalecer la Infraestructura de TI del IDIPRON. De los cuales los dos primeros de acuerdo con los tiempos de contratación se alcanzó a la suscripción de los contratos, y el último a la estructuración y entrega a la oficina jurídica:
1. Estructuración y firma de la Renovación de la suscripción y soporte del licenciamiento software de virtualización (VMWARE)
2. Estrucutación y firma de la Compra de 25 computadores Mediante Orden de Compra No. 91512 - 2022.
3. Estructuración y entrega del proceso que tiene por objeto Adquisiciones de partes, equipos, repuestos, insumos y herramientas para mantener en funcionamiento la estructura informática del IDIPRON.
Así mismo se suscribieron los contratos de los procesos que fueron radicados en el primer trimestre:
1. Se renovó la prestación del Servicio de Hosting para la Página WEB del IDIPRON
2. Se  llevó a cabo la Renovación del licenciamiento y soporte del sistema de seguridad perimetral firewall en alta disponibilidad del IDIPRON
3. Se contrató el servicio de mantenimiento preventivo y correctivo de las Plantas Eléctricas y UPS de la Entidad</t>
  </si>
  <si>
    <t xml:space="preserve">1. Aceptación de Oferta No. 1424 de 2022. 
2. Contrato No.  1433 de 2022.
3. Contrato No. 1655 de 2022.
4. Aceptación de Oferta No. 1499 de 2022.
5. Orden de Compra No. 91512-2022 Computadores.
6. Informe de avance segundo trimestre
</t>
  </si>
  <si>
    <t xml:space="preserve">Los procesos de contratación de los servicios en coordinación con la Oficina Asesora Jurídica fueron desarrollados en condiciones normales.
Con respecto a la compra de equipos de cómputo y periféricos para las diferentes sedes del IDIPRON, efectuada a través de la Tienda Virtual del Estado Colombiano - Colombia Compra Eficiente (CCE),  fué necesario solicitar soporte respecto a las cotizaciones y fichas técnicas entregadas.
</t>
  </si>
  <si>
    <t>Tercer Trimestre</t>
  </si>
  <si>
    <t>Cuarto Trimestre</t>
  </si>
  <si>
    <t>PAI-GTI-2022-02</t>
  </si>
  <si>
    <t>Realizar informe de seguimiento trimestral a los servicios de canales dedicados, wifi e internet del Idipron.</t>
  </si>
  <si>
    <t>4 informes de seguimiento</t>
  </si>
  <si>
    <t>Informes de seguimiento de los servicios de canales dedicados, wifi e internet del Idipron.</t>
  </si>
  <si>
    <t>Primer Trimestre: Se realizaron informes de actividades de manera mensual, con el fin de llevar a cabo el seguimiento de la prestación de los servicios de conectividad de internet y wifi en el Instituto por parte del proveedor ETB. Durante este periodo los servicios de conectividad se prestaron de acuerdo con lo establecido en el contrato.
Adicionalmente se llevó a cabo la adición y prórroga del contrato 1368-2021, con el fin de dar continuidad a estos servicios.</t>
  </si>
  <si>
    <t>Primer Trimestre: 
1. Informes Mensuales de Actividades.
2. Formato  de solicitud de adición y prórroga con soportes.</t>
  </si>
  <si>
    <t>No se presentaron limitantes en este periodo.</t>
  </si>
  <si>
    <t>Segundo Trimestre: Se realizaron informes de actividades de manera mensual, con el fin de llevar a cabo el seguimiento de la prestación de los servicios de conectividad de internet y wifi en el Instituto por parte del proveedor ETB. Durante este periodo los servicios de conectividad se prestaron de acuerdo con lo establecido en el contrato.
Adicionalmente con el fin de realizar la renovación de la suscripción ante LACNIC del POOL de direccionamiento IPv6 
del IDIPRON por el término de un (1) Año, se realizó un otro si al contrato 1368-2021, lo cual permite garantizar los servicios de conectividad en el IDIPRON.</t>
  </si>
  <si>
    <t>Segundo Trimestre:
1. Informes Mensuales de Actividades.
2. Formato  de solicitud de OTRO SI.</t>
  </si>
  <si>
    <t>No se presentaron limitantes para este periodo.</t>
  </si>
  <si>
    <t>PAI-GTI-2022-03</t>
  </si>
  <si>
    <t>Programar y ejecutar trimestralmente el plan de mantenimiento de la infraestructura tecnológica del IDIPRON</t>
  </si>
  <si>
    <t>4 cronogramas y 4 informes de seguimiento</t>
  </si>
  <si>
    <t>Cronogramas Plan de Mantenimiento de Infraestructura Tecnológica (FORMATO A-TIC-FT-013)
Informes de seguimiento al Plan de Mantenimiento de Infraestructura Tecnológica</t>
  </si>
  <si>
    <t>Plan de Mantenimiento de Servicios Tecnológicos</t>
  </si>
  <si>
    <t>Primer Trimestre:
- Se elabora el "cronograma Plan de Mantenimiento", de la Infraestructura Tecologica en las  diferentes Sedes y UPI´s de IDIPRON, el cual fue socializado mediante memorando a todas las áreas.
-  De acuerdo al cronograma se agenda al personal Técnico para mantenimiento Preventivo y Correctivo en las Sedes y UPI´s de IDIPRON.
- Dentro del mantenimiento se llevan a cabo actividades como: 
- Revisión del estado de equipos de TI que se encuentra en la Unidad.
- Reubicación de equipos de acuerdo a la necesidad de la sede.
- Realización de conceptos técnicos para tramitar baja.
- Mantenimiento de hardware y software (limpieza interna, externa, formateo de equipos, revisión de software, instalación y monitoreo de agente de antivirus, instalación de agente de Aranda).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t>
  </si>
  <si>
    <t>Primer Trimestre:
Dentro de los soportes generados en el Mantenimiento Preventivo y correctivo de la Infraestructura Tecnológica se encuentran: 
1.Cronograma Plan de mantenimiento 
2. Registros de soporte técnico de hardware y software por equipo A-TIC-FT-005 y actas de divulgación de la Politica de Seguridad y controles basicos, asi como de compromisos y recomendaciones A-GDO-FT-004
3. Informe seguimiento Mantenimiento Preventivo primer trimestre 2022</t>
  </si>
  <si>
    <t xml:space="preserve">Primer Trimestre: 
Dentro de las labores ejecutadas en en el Mantenimiento Preventivo y correctivo de la Infraestructura Tecnológica se encuentran las siguientes novedades:
- Salas de Sistemas en mal estado debido a falta de controles por parte de los encargados, lo cual ocasiona una inadecuada manipulación de los equipos de computo y perifericos.
- Arreglos locativos de Sedes e instalación y arreglo de puntos de red.
</t>
  </si>
  <si>
    <t>Segundo Trimestre:
- Se elaboró el "cronograma Plan de Mantenimiento", de la Infraestructura Tecologica en las  diferentes Sedes y UPI´s de IDIPRON, el cual fue socializado mediante memorando a todas las áreas.
-  De acuerdo al cronograma se agendó al personal Técnico para realizar mantenimiento Preventivo y Correctivo en las Sedes y UPI´s de IDIPRON.</t>
  </si>
  <si>
    <t>Segundo Trimestre:
1. Cronograma: plan de mantenimiento - A-TIC-FT-013
2. Registro de soporte técnico de hardware y software por equipo A-TIC-FT-005 y actas de divulgación de la Politica de Seguridad y controles basicos, asi como de compromisos y recomendaciones A-GDO-FT-004
3. Informe seguimiento Mantenimiento Preventivo segundo trimestre 2022</t>
  </si>
  <si>
    <t>Segundo Trimestre: 
Dentro de las labores ejecutadas en en el Mantenimiento Preventivo y correctivo de la Infraestructura Tecnológica se encuentran las siguientes novedades:
- Salas de Sistemas en mal estado debido a falta de controles por parte de los encargados, lo cual ocasiona una inadecuada manipulación de los equipos de computo y perifericos.
- Arreglos locativos de Sedes e instalación y arreglo de puntos de red.
- Demora en la entrega de partes e insumos por parte de Almacen, para el adecuado mantenimiento, reparación y repotenciación de los equipos que lo requieren.
- Problemas en los requerimientos de transporte para las Sedes fuera de Bogota, por falta de disponibilidad.</t>
  </si>
  <si>
    <t>PAI-GTI-2022-04</t>
  </si>
  <si>
    <t>Implementar trimestralmente las funcionalidades y parametrizaciones que permitan la integración de los módulos de SYSMAN de acuerdo con la operación de la entidad.</t>
  </si>
  <si>
    <t>Actas de reunión y 4 informes de seguimiento</t>
  </si>
  <si>
    <t>Actas de reunión e informes de seguimiento funcionalidades y parametrizaciones que permitan la integración de los módulos de SYSMAN</t>
  </si>
  <si>
    <t>Primer Trimestre: Durante este trimestre se realizaron las siguientes actividades para fortalecer las funcionalidades y parametrizaciones de los módulos de Sistemas SYSMAN de acuerdo con la operación de la entidad.
-Fueron remitidos al proveedor las observaciones efectuadas por las diferentes áreas al hacer la revisión de las funcionalidades.
-Se programaron sesiones de trabajo con el proveedor para revisión de los casos abiertos, los procesos pendientes y las actividades por desarrollar en la implementación.
-Se desarrollaron sesiones internas de pruebas y de revisión de los módulos  así mismo se tuvieron reuniones de seguimiento con el proveedor.
-Se remitieron las observaciones que las areas encontraban al proveedor para su tramite y solucion.
-Fueron remitidas al proveedor copias de las bases de datos para hacer validacion de informacion del ambiente web contra el ambiente productivo cliente servidor.
- Se hacen ajustes a los ambientes por parte del proveedor resultado de las validaciones de las observaciones remitidas por las areas del instituto, asi como de las sesiones de trabajo conjuntas.
- Se hacen ajustes al sticker del modulo de workflow, para que cumpla con las necesidades del area con respecto a la radicacion de documentos.
- Se ajusta por parte del proveedor la interfaz de subir archivos .xlsx en el modulo de contabilidad, para que permita la carga masiva de comprobantes de diversos tipos.</t>
  </si>
  <si>
    <t>Primer Trimestre:
1. Evidencias primer trimestre:
- Correos de solicitudes remitidas al proveedor sobre diversos temas como:
-  Observaciones encontradas por las áreas al hacer las revisiones de los módulos.
-  Programaciones de reuniones de seguimiento
-  Programaciones de sesiones de trabajo con las áreas.
-  Remisiones de copias de bases de datos para integración con los ambientes de producción
   y de pruebas.
- TAR's de respuesta a las solicitudes por parte del proveedor.
- Actas de reuniones
- Correos de invitación a reuniones al proveedor y a las áreas.
2. Informe de seguimiento implementación módulos SYSMAN</t>
  </si>
  <si>
    <t>Primer Trimestre:
Como limitante se encuentra que el volumen de trabajo de las diferentes áreas dentro del instituto no permite trabajar con facilidad en coexistencia entre el ambiente cliente- servidor, actualmente en servicio y los nuevos módulos en ambiente web para hacer un paralelo entre los dos procesos, esto con la finalidad de validar la información de los módulos en ambiente web contra los resultados de los procesos en cliente-servidor.</t>
  </si>
  <si>
    <t>Segundo Trimestre: Durante este trimestre se realizaron las siguientes actividades para fortalecer las funcionalidades y parametrizaciones de los módulos de Sistemas SYSMAN de acuerdo con la operación de la entidad.
-Fueron remitidos al proveedor las observaciones efectuadas por el area de Nómina al hacer la revisión de las funcionalidades de los módulos de Nomina, Hojas de Vida y Autoservicio.
-Se programaron sesiones de trabajo con el proveedor para revisión de los casos abiertos, los procesos pendientes y las actividades por desarrollar en la implementación.
-Se desarrollaron sesiones internas de pruebas y de revisión de los módulos así mismo se tuvieron reuniones de seguimiento con el proveedor.</t>
  </si>
  <si>
    <t>Segundo Trimestre:
1. Evidencias segundo trimestre:
- Correos de solicitudes remitidas al proveedor sobre diversos temas como:
-  observaciones encontradas por las áreas al hacer las revisiones de los módulos.
-  Programaciones de reuniones de seguimiento
-  Programaciones de sesiones de trabajo con las áreas.
-  Remisiones de copias de bases de datos para integración con los ambientes de producción
   y de pruebas.
- TAR's de respuesta a las solicitudes por parte del proveedor.
- Actas de reuniones
- Actas de trabajo enviadas por el proveedor.
- Correos de invitación a reuniones al proveedor y a las áreas.</t>
  </si>
  <si>
    <t>Segundo Trimestre:
Como limitante se encuentra que el volumen de trabajo de las diferentes áreas dentro del instituto no permite trabajar con facilidad en coexistencia entre el ambiente cliente- servidor, actualmente en servicio y los nuevos módulos en ambiente web para hacer un paralelo entre los dos procesos, esto con la finalidad de validar la información de los módulos en ambiente web contra los resultados de los procesos en cliente-servidor.</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</si>
  <si>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</si>
  <si>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</si>
  <si>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</si>
  <si>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PAI-GTI-2022-05</t>
  </si>
  <si>
    <t xml:space="preserve">Realizar actividades para el fortalecimiento de la política de seguimiento y evaluación del desempeño institucional </t>
  </si>
  <si>
    <t>10 monitoreos</t>
  </si>
  <si>
    <t>Matriz de Excel de reporte
Pantallazo de cargue en drive de las evidencias
Correo electrónico de envío del monitoreo</t>
  </si>
  <si>
    <t xml:space="preserve">Plan de adecuación y sostenibilidad - Seguimiento y evaluación del desempeño institucional </t>
  </si>
  <si>
    <t>Primer trimestre: 
Se realizó un seguimiento al mapa de riesgos de corrupción
Se realizó un seguimiento al mapa de riesgos de gestión
Se realizó un seguimiento al plan de acción e indicadores estratégicos
Para un total de tres seguimientos</t>
  </si>
  <si>
    <t>Primer Trimestre: 
Reporte seguimiento mapa de riesgos de gestión 
Reporte seguimiento mapa de riesgos de corrupción
Reporte seguimiento Plan de acción e indicadores estratégicos
Pantallazos de publicación</t>
  </si>
  <si>
    <t>Segundo trimestre: 
Se realizó un seguimiento al plan de acción e indicadores estratégicos
Para un total de cuatro seguimientos</t>
  </si>
  <si>
    <t>SegundoTrimestre: 
Reporte seguimiento Plan de acción e indicadores estratégicos
Pantallazo de publicación</t>
  </si>
  <si>
    <t>PAI-GTI-2022-06</t>
  </si>
  <si>
    <t>Realizar actividades para el fortalecimiento de la política de transparencia</t>
  </si>
  <si>
    <t>Publicar las políticas en el link de transparencia</t>
  </si>
  <si>
    <t>2 Políticas publicadas en el link de transparencia</t>
  </si>
  <si>
    <t>Primer Trimestre</t>
  </si>
  <si>
    <t>Segundo Trimestre</t>
  </si>
  <si>
    <t>PAI-GTI-2022-07</t>
  </si>
  <si>
    <t>Realizar actividades para el fortalecimiento de la política de gobierno digital</t>
  </si>
  <si>
    <t xml:space="preserve">100%
</t>
  </si>
  <si>
    <t xml:space="preserve"> Documento Política de Seguridad y Controles Básicos y Específicos para el manejo de la Información del IDIPRON actualizado
Certificado de asistencia a cursos 
Listado de asistencia 
Registro de asistencia Mesas de Trabajo Riesgos de Seguridad
Documento aprobado con el plan
Correo electrónico solicitando información o capacitación
</t>
  </si>
  <si>
    <t>Primer Trimestre:  
Para el cumplimiento de esta actividad se tienen definidos 6 entregables de los cuales durante este período se tienen soportes de avance del cumplimiento del desarrollo de esta actividad así:
1. Documento actualizado y con observaciones de la polìtica de seguridad y controles Básicos
2. Asistencia a CUATRO (4) capacitaciones programadas por la alta consejería de TIC's sobre protección de datos personales, accesibilidad, usabilidad y transparencia, Gobierno digital, acuerdo marco de precios y seguimiento MSPI.
3.Registro de asistencia a la primera y segunda sesión de transformación digital convocada por la alta consejería de TIC's
4. Se llevaron a cabo dos (2) reuniones para la actualización de los activos de información.
De acuerdo al avance de las acciones operativas que componen ésta acción, se presenta un avance del 10%</t>
  </si>
  <si>
    <t xml:space="preserve">Primer Trimestre:
1. Documento de políticas de seguridad y controles Básicos
2. Soportes capacitaciones COMPARTIC
3. Soportes sesiones transformación Digital
4. Soportes reuniones dirección general y administración documental
</t>
  </si>
  <si>
    <t>Segundo Trimestre:
Durante este periodo se dió continuidad al desarrollo de las actividades programadas así:
1. Se inició el proceso de aprobación, oficialización y publicación a través de la mesa de ayuda por parte del OAP  polìtica de seguridad y controles Básicos
2. Asistencia a ocho (8) capacitaciones programadas por la alta consejería de TIC's.
3.Registro de asistencia a la tercera sesión de transformación digital convocada por la alta consejería de TIC's
4. Se llevaron a cabo seis (6) reuniones para la actualización de los activos de información.
5. Se realizó el curso de arquitectura empresarial por parte del personal del área de sistemas
De acuerdo al avance de las acciones operativas que componen ésta acción, se presenta un avance del 32%</t>
  </si>
  <si>
    <t>Segundo Trimestre:
1. Documento de políticas de seguridad y controles Básicos
2. Soportes capacitaciones COMPARTIC
3. Soportes sesiones transformación Digital
4. Soportes reuniones dirección general y administración documental
5. Certificados curso de arquitectura empresarial en moodle</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</si>
  <si>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</si>
  <si>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</si>
  <si>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</si>
  <si>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</si>
  <si>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</si>
  <si>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PAI-GTI-2022-08</t>
  </si>
  <si>
    <t>Realizar monitoreo a los planes de mejoramiento del proceso</t>
  </si>
  <si>
    <t>3 monitoreos</t>
  </si>
  <si>
    <t>Matriz de Excel de reporte
Pantallazo de cargue en drive de las evidencias
Correo electrónico de envio del monitoreo</t>
  </si>
  <si>
    <t>No aplica</t>
  </si>
  <si>
    <t>Segundo Trimestre: 
Se realizó un seguimiento  a los planes de mejoramiento del área</t>
  </si>
  <si>
    <t xml:space="preserve">Segundo Trimestre:
Reporte monitoreo planes de mejoramiento
</t>
  </si>
  <si>
    <t>** El resultado debe propender por obtener una ejecución del 100% en este componente</t>
  </si>
  <si>
    <t>OTRAS ACCIONES DEL PROCESO - PLAN OPERATIVO</t>
  </si>
  <si>
    <t>Tema/Categoría</t>
  </si>
  <si>
    <t>Codigo de la actividad</t>
  </si>
  <si>
    <t>Actividades</t>
  </si>
  <si>
    <t xml:space="preserve">SEGUIMIENTO </t>
  </si>
  <si>
    <t>Soportes Avances (Actas de  Asistencia, Informes, Estudios, Informes de Convenios, etc.)</t>
  </si>
  <si>
    <t>Realizar actividades para el fortalecimiento de la política de Seguimiento y evaluación del desempeño institucional
PAI-GTI-2022-05</t>
  </si>
  <si>
    <t>PAO-GTI-2022-01</t>
  </si>
  <si>
    <t>Realizar monitoreo del plan de acción e indicadores estratégicos</t>
  </si>
  <si>
    <t>4 monitoreos</t>
  </si>
  <si>
    <t>Primer trimestre: 
Se realizó un seguimiento al plan de acción e indicadores estratégicos</t>
  </si>
  <si>
    <t>Primer Trimestre: Reporte seguimiento Plan de acción e indicadores estratégicos
Pantallazo de publicación</t>
  </si>
  <si>
    <t>Segundo Trimestre: Se realizó seguimiento al Plan de Acción e Indicadores Estratégicos del área para un total de 2 monitoreos</t>
  </si>
  <si>
    <t>Segundo Trimestre: Reporte seguimiento Plan de acción e indicadores estratégicos
Pantallazo de publicación</t>
  </si>
  <si>
    <t>PAO-GTI-2022-02</t>
  </si>
  <si>
    <t>Realizar monitoreo de indicadores de gestión</t>
  </si>
  <si>
    <t>PAO-GTI-2022-03</t>
  </si>
  <si>
    <t>Realizar monitoreo de mapas de riesgos de gestión y corrupción</t>
  </si>
  <si>
    <t>Primer trimestre: Se realizó monitoreo de los mapas de riesgo de gestión y los mapas de riesgo de corrupción</t>
  </si>
  <si>
    <t>Primer Trimestre: Formatos monitoreo de los mapas de riesgo de gestión y los mapas de riesgo de corrupción</t>
  </si>
  <si>
    <t>Segundo Trimestre:  Se realizó seguimiento a los mapas de riesgos de gestión y mapas de riesgos de corrupción</t>
  </si>
  <si>
    <t>Segundo Trimestre:  Formato de seguimiento mapa de riesgos de gestión
Formato de seguimiento mapa de riesgos de corrupción</t>
  </si>
  <si>
    <t>Realizar actividades para el fortalecimiento de la política de transparencia
PAI-GTI-2022-06</t>
  </si>
  <si>
    <t>PAO-GTI-2022-04</t>
  </si>
  <si>
    <t>Publicar en el nuevo link de transparencia la Política de seguridad de la información y la política de protección de datos personales y el esquema de publicación de la Entidad</t>
  </si>
  <si>
    <t>Realizar actividades para el fortalecimiento de la política de gobierno digital
PAI-GTI-2022-07</t>
  </si>
  <si>
    <t>PAO-GTI-2022-05</t>
  </si>
  <si>
    <t>Actualizar el documento Política de Seguridad y Controles Básicos y Específicos para el manejo de la Información del IDIPRON incluyendo una directriz orientada a que las iniciativas, proyectos o planes de la entidad  que incorporen componentes de TI, deben ser liderados en conjunto entre las áreas  y el área de TI de la entidad.</t>
  </si>
  <si>
    <t>Un documento</t>
  </si>
  <si>
    <t xml:space="preserve"> Documento Política de Seguridad y Controles Básicos y Específicos para el manejo de la Información del IDIPRON actualizado</t>
  </si>
  <si>
    <t>Primer trimestre: Durante este trimestre se trabajó en la actualización de la política de seguridad y controles básicos y específicos para el manejo de la información.</t>
  </si>
  <si>
    <t>Primer Trimestre:Documento de las póliticas de seguridad y controles básicos con observaciones y correo de la actualización de la política.</t>
  </si>
  <si>
    <t>Segundo Trimestre: Durante este trimestre se procedió al envío de la política de seguridad y controles básicos a través de la mesa de ayuda para aprobación y posterior socialización</t>
  </si>
  <si>
    <t>Segundo Trimestre: Registro del envío a través de la mesa de ayuda.
Documento con la Política de Seguridad y Controles Básicos.</t>
  </si>
  <si>
    <t>PAO-GTI-2022-06</t>
  </si>
  <si>
    <t>Socializar internamente al grupo de sistemas, la guía del dominio planeación de la arquitectura empresarial, para que fruto de ese entendimiento se pueda proceder a actualizar las vistas de información de acuerdo con el dominio de  Arquitectura de Información (MAE.LI.AI.02).</t>
  </si>
  <si>
    <t>Una socialización de la guía
Inclusión dentro del Dominio de Arquitectura las vistas de Información</t>
  </si>
  <si>
    <t>Certificado de asistencia al curso
Listado de asistencia 
Documento del Dominio de Arquitectura de Información</t>
  </si>
  <si>
    <t>Primer Trimestre: Durante este timestre se llevó a cabo la configuración  del curso en la herramienta Moodle sobre arquitectura empresarial.
En la reunión de seguimiento del área de sistemas, se definió el lineamiento de realizar el curso de Arquitectura empresarial por parte del personal de área de sistemas.</t>
  </si>
  <si>
    <t>Primer Trimestre: Acta  de reunión de seguimiento del Área de Sistemas.
Curso configurado en la herramienta Moodle.</t>
  </si>
  <si>
    <t>Primer Trimestre: No se presentaron limitantes en este periodo.</t>
  </si>
  <si>
    <t>Segundo Trimestre: Durante este trimestre se llevó a cabo la realización del curso de arquitectura empresarial por parte del personal del área de sistemas.</t>
  </si>
  <si>
    <t>Segundo Trimestre: Certificados de asistencia y elaboración del curso</t>
  </si>
  <si>
    <t>Segundo Trimestre: No se presentaron limitantes en este periodo.</t>
  </si>
  <si>
    <t>PAO-GTI-2022-07</t>
  </si>
  <si>
    <t>Crear el procedimiento de calidad de datos para la entidad</t>
  </si>
  <si>
    <t>Un procedimiento</t>
  </si>
  <si>
    <t xml:space="preserve"> Documento Procedimiento de calidad del dato para el IDIPRON actualizado, aprobado, y socializado</t>
  </si>
  <si>
    <t>PAO-GTI-2022-08</t>
  </si>
  <si>
    <t>Crear el Manual Técnico SIMI , donde se definirá la implantación de la metodología de referencia para el desarrollo de Software.</t>
  </si>
  <si>
    <t>Un manual técnico</t>
  </si>
  <si>
    <t xml:space="preserve"> Documento Técnico, actualizado, aprobado, y socializado</t>
  </si>
  <si>
    <t>PrimerTrimestre: Durante este trimestre se llevaron a cabo reuniones para revisar la propuesta, alcance y los avances del manual y la necesidad de incluir la metodología utilizada para el desarrollo de software.</t>
  </si>
  <si>
    <t>Primer Trimestre: Soportes de reunión en el correo electrónio institucional.</t>
  </si>
  <si>
    <t>SegundoTrimestre: Se elaboró el Manual Técnico SIMI donde se incluyo  la metodología SCRUM. de referencia para el desarrollo de Software en el capítulo 2 nuemral 9. Metologia de desarrollo SIMI V 2.0. Se realizó reunión con el fin de definir  la entrega del manual actualizado.</t>
  </si>
  <si>
    <t>Segundo Trimestre: Manual Técnico SIMI V 2.0. 
Acta Reunión</t>
  </si>
  <si>
    <t>El Documento se encuentra elaborado y por temas del rediseño institucional aún no está aprobado por parte del área de planeación.</t>
  </si>
  <si>
    <t>PAO-GTI-2022-09</t>
  </si>
  <si>
    <t>Realizar reunión para la revisión y actualización de los datos abiertos de acuerdo a los activos de información identificados en los diferentes procesos y de acuerdo a los lineamientos dados por la Alcaldía Mayor de Bogotá.</t>
  </si>
  <si>
    <t>Registro de Reunión para la identicación de datos Abiertos.</t>
  </si>
  <si>
    <t>Listado de asistencia, Datos abiertos identificados</t>
  </si>
  <si>
    <t>PrimerTrimestre: Para este periodo se realizaron reuniones con los procesos con el fin de realizar la actualización de los activos de información y definir que información que es pública y cual es suceptible de publicación en datos abiertos para conocimiento de la ciudadanía, academia y grupos de valor.</t>
  </si>
  <si>
    <t>PrimerTrimestre: Acta de reunión y listado de asistencia del área de Nómina y liquidaciones, listado de asistencia de Dirección General</t>
  </si>
  <si>
    <t>PrimerTrimestre: Falta de tiempo de las áreas para atender las reuniones.</t>
  </si>
  <si>
    <t>Segundo Trimestre: Se realizaron reuniones  con los procesos con el fin de realizar la actualización de los activos de información y definir que informacipon es pública y cual es suceptible de publicación en datos abiertos para conocimiento de la ciudadanía, academia y grupos de valor.
Se solitió al área de investigación si de acuerdo con los datos que generan y analizan existian nuevos datos para ser publicados en https://datosabiertos.bogota.gov.co/</t>
  </si>
  <si>
    <t>Segundo Trimestre: Actas de reunión y listado de asistencia
Presupuesto.
Correo solicitando a investigación si tiene nuevos datos para publicar.</t>
  </si>
  <si>
    <t>PAO-GTI-2022-10</t>
  </si>
  <si>
    <t>Construir el Directorio de todos los elementos de infraestructura de TI</t>
  </si>
  <si>
    <t>Directorio Infraestructura de TI</t>
  </si>
  <si>
    <t>Directorio</t>
  </si>
  <si>
    <t>PrimerTrimestre: Durante este periodo se realizan reuniones con el fin de revisar los componentes de cada uno de los dominios de arquitectura empresarial y asignar los responsables para el desarrollo de esta actividad.</t>
  </si>
  <si>
    <t>PrimerTrimestre: Actas de reunión y listados de asistencia.</t>
  </si>
  <si>
    <t xml:space="preserve">Segundo Trimestre: Se realizó reunión para identificar los activos de información del proceso de Gestión tecnológica e identificar los elementos de la Infraestructura TI. Así mismo en el  documento del dominio de infraestructura se incluyo la vista de estos componentes.  </t>
  </si>
  <si>
    <t>Segundo Trimestre: Captura de Pantalla reunión activos de Información, Acta de reunión, Matriz de Activos de Información TI, Documento de Dominio de arquitectura.</t>
  </si>
  <si>
    <t>PAO-GTI-2022-11</t>
  </si>
  <si>
    <t>Crear y actualizar los riesgos de seguridad de la información.</t>
  </si>
  <si>
    <t>Mapa de Riesgos de seguridad formulados.</t>
  </si>
  <si>
    <t>Mapas de Riesgos aprobados</t>
  </si>
  <si>
    <t>PrimerTrimestre: Para este periodo se realizó  reunión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 son los más altos, para que una vez identificados se realice la valoración del riesgo, según la metodología adoptada por el IDIPRON.</t>
  </si>
  <si>
    <t>PrimerTrimestre: Acta de reunión y listado de asistencia del área de Nomina y liquidaciones, listado de asistencia de Dirección General</t>
  </si>
  <si>
    <t>PrimerTrimestre: En algunas ocasiones fue necesario realizar la reprogramación de las fechas de las reuniones por la no disponibilidad de tiempo por parte de los procesos.</t>
  </si>
  <si>
    <t>Segundo Trimestre: Para este periodo se continuó con la realización de reuniones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t>
  </si>
  <si>
    <t xml:space="preserve">Segundo Trimestre: Actas de reunión y listados de asistencia </t>
  </si>
  <si>
    <t>Segundo Trimestre: En algunas ocasiones fue necesario realizar la reprogramación de las fechas de las reuniones por la no disponibilidad de tiempo por parte de los procesos.</t>
  </si>
  <si>
    <t>PAO-GTI-2022-12</t>
  </si>
  <si>
    <t>Crear el Plan Operacional de Seguridad y Privacidad de la Información</t>
  </si>
  <si>
    <t>Plan formulado y aprobado</t>
  </si>
  <si>
    <t>Documento aprobado con el plan</t>
  </si>
  <si>
    <t>PrimerTrimestre: Para este periodo y con el fin de crear el Plan Operacional de Privacidad y Seguridad de la información se crea el documento Política de Seguridad y privacidad de la información, Política de Seguridad Digital, Política de Ciberseguridad y Ciberdefensa que contiene el Plan de Seguridad y Privacidad de la Información en su capitulo 12, donde se describen las actividades a realizar durante la vigencia 2020 a 2023, que será el plan Operacional de Privacidad y Seguridad de la información, documento que se envía a la Oficina Asesora de Planeación para su revisión, el cual fue devuelto con observaciones para el respectivo ajuste.</t>
  </si>
  <si>
    <t>PrimerTrimestre:
Documento de la Política de Seguridad y Privacidad de la Información, Seguridad Digital, Política de Ciberseguridad y Ciberdefensa</t>
  </si>
  <si>
    <t xml:space="preserve">PrimerTrimestre: Limitaciones de tiempo para llevar a cabo la actualización de la totalidad del documento. </t>
  </si>
  <si>
    <t>Segundo Trimestre:  Para este periodo y con el fin de crear el Plan Operacional de Privacidad y Seguridad de la información se actualiza el documento de Política de Seguridad y privacidad de la información, Política de Seguridad Digital, Política de Ciberseguridad y Ciberdefensa que contiene el Plan de Seguridad y Privacidad de la Información en su capitulo 12, donde se describen las actividades a realizar durante la vigencia 2020 a 2023, que será el plan Operacional de Privacidad y Seguridad de la información, de acuerdo con las observaciones realizadas por el área de planeación y se se envía a la Oficina Asesora de Planeación para su adopción y publicación en el Modelo Integrado de Planeación y Gestión.</t>
  </si>
  <si>
    <t>Segundo Trimestre: Correo enviado para revisión de OAP de la POLÍTICA DE SEGURIDAD Y PRIVACIDAD DE LA INFORMACIÓN-SEGURIDAD DIGITAL – POLITICA Y CIBERSEGURIDAD Y CIBERDEFENSA</t>
  </si>
  <si>
    <t>Segundo Trimestre: Limitaciones de tiempo para realizar la revisión y aprobación del documento por parte de la oficina de planeación.</t>
  </si>
  <si>
    <t>PAO-GTI-2022-13</t>
  </si>
  <si>
    <t>Formalizar y hacer seguimiento a los indicadores de MSPI</t>
  </si>
  <si>
    <t>Realizar seguimiento al indicador</t>
  </si>
  <si>
    <t>Evidencia de seguimiento</t>
  </si>
  <si>
    <t>Primer Trimestre: Se realizó seguimiento al indicador del MSPI mediante el indicador de vulnerabilidades de seguridad de la información que resulta del informe proporcionado por las herramientas de seguridad Firewall y Antivirus implementadas en el IDIPRON.</t>
  </si>
  <si>
    <t>Primer Trimestre:  Indicador de vulnerabilidades de seguridad de la información, informe herramienta de seguridad perimetral Firewall y Antivirus</t>
  </si>
  <si>
    <t>PAO-GTI-2022-14</t>
  </si>
  <si>
    <t>Solicitar y Participar en capacitaciones que permitan tener mejor conocimiento sobre estas tecnologías.</t>
  </si>
  <si>
    <t>Solicitud a la Alta Consejería del distrito reunión para conocer casos de éxito de aplicación de DLT y aplicabilidad en el IDIPRON.</t>
  </si>
  <si>
    <t>Registro de Asistencia o Acta o informe de resultados con aplicabilidad en el IDIPRON.</t>
  </si>
  <si>
    <t>PrimerTrimestre: Se realizó reunión del primer comité de seguridad distrital donde se abordaron temas, para el cierre de brechas del Furag, donde se encuentra plasmado el aprovechamiento de las tecnologías DLT, para aplicación en las entidades.
Se asistió a las capactitaciones ComparTIC Bogotá  que coordina la ALTA CONSEJERIA DISTRITAL TIC. Se asistió a las Sesiones de la Comisión Distrital de Transformación Digital 2022</t>
  </si>
  <si>
    <t xml:space="preserve">PrimerTrimestre: Agenda y captura de pantalla de reunión realizada Alta consejería Tic Grupo de Ciberseguridad del Distrito 
Primera_Sesión_Comisión_Distrital_de_Transformación_Digital_2022, Segunda_Sesión_Comisión_Distrital_de_Transformación_Digital_2022, 
Memorias ComparTIC Bogotá_ febrero 2022 _ ALTA CONSEJERIA DISTRITAL TIC
Memorias ComparTIC Bogotá_ marzo _ ALTA CONSEJERIA DISTRITAL TIC, </t>
  </si>
  <si>
    <t>PrimerTrimestre:El único limitante es no poder contar con actas y listado de asistencia a dichas reuniones</t>
  </si>
  <si>
    <t>Segundo Trimestre: Se asistió a reunión de articulación de gobierno digital con la Secretaria Distrital de Integración Socia y el IDIPRON, donde se realiza ejercicio de consultoría de modos y manera de abordar la adopción de diferentes tecnologías en la entidad, entre ellas la de DLT, de la misma manera se asiste a reunión convocada por el ministerio TIC donde se realiza ejercicio de DLT.
Se asistió a las capactitaciones ComparTIC Bogotá. Así mismo se asiste a las Sesiones de la Comisión Distrital de Transformación Digital 2022, donde se dan lineamientos para el desarrollo de estas tecnologías.</t>
  </si>
  <si>
    <t>Segundo Trimestre: Captura de pantalla de sesión Ministerio TIC mediante la plataforma Facebook, y captura de pantalla de reunión de articulación SDIS e IDIPRON.
Memorias capacitaciones ComparTIC Bogotá_ abril _ ALTA CONSEJERIA DISTRITAL TIC
Memorias capacitaciones ComparTIC Bogotá_ mayo _ ALTA CONSEJERIA DISTRITAL TIC
Memorias capacitaciones ComparTIC Bogotá_ junio _ ALTA CONSEJERIA DISTRITAL TIC
Tercera_Sesión_Comisión_Distrital_de_Transformación_Digital_2022</t>
  </si>
  <si>
    <t>Segundo Trimestre: El único limitante es no poder contar con actas y listado de asistencia a dichas reuniones</t>
  </si>
  <si>
    <t>PAO-GTI-2022-15</t>
  </si>
  <si>
    <t>Definir las actividades para fortalecimiento del los controles asociados a los riesgos de seguridad de información identificados.</t>
  </si>
  <si>
    <t>Matriz de seguimiento a riesgos de seguridad de Información.</t>
  </si>
  <si>
    <t>Matriz con Seguimientos</t>
  </si>
  <si>
    <t>PrimerTrimestre:Para este periodo se realizó  reunión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 son los más altos, para que una vez identificados se realice la valoración del riesgo, según la metodología adoptada por el IDIPRON.</t>
  </si>
  <si>
    <t>Segundo Trimestre: Para este periodo se continuó con la realización de reuniones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 son los más altos para que una vez identificados  se realice la valoración del riesgo, según la metodología adoptada por el IDIPRON.</t>
  </si>
  <si>
    <t>PAO-GTI-2022-16</t>
  </si>
  <si>
    <t>Participar en capacitaciones que permitan tener mejor conocimiento sobre estas tecnologías.</t>
  </si>
  <si>
    <t>Asistencia a capacitaciones sobre estas tecnologías.</t>
  </si>
  <si>
    <t>Listado de asistencia o Registro de la capacitación.</t>
  </si>
  <si>
    <t xml:space="preserve">PrimerTrimestre: Se asistió a diferentes reuniones como lo son la de capacitación sobre fundamentos jurídicos y administrativos de la herramienta de la matriz de vigilancia del cumplimiento normativo de la ley 1712 de 2014 y su relación con la resolución 1519 de 2020, se asistió al Primer comité de Seguridad Distrital 2022 donde se expuso los temas a tratar durante la vigencia 2022. Siguiendo esta línea se realizó reunión de mesa sectorial con la SDIS y una reunión de capacitación de Ciberseguridad Cloud.
Adicionalmente se participó en las Sesiones de la Comisión Distrital de Transformación Digital 2022 y en las capacitaciones realizadas en los COMPARTIC BOGOTA </t>
  </si>
  <si>
    <t>PrimerTrimestre:Captura de pantalla de capacitación sobre fundamentos jurídicos y administrativos de la herramienta de la matriz de vigilancia
Primer comité de Seguridad Distrital 2022, 
Reunión de mesa sectorial con la SDIS, capacitación de Ciberseguridad Cloud .
Primera_Sesión_Comisión_Distrital_de_Transformación_Digital_2022, Segunda_Sesión_Comisión_Distrital_de_Transformación_Digital_2022, 
Memorias ComparTIC Bogotá_ febrero
Memorias ComparTIC Bogotá_ marzo
Presentación ComparTIC AMP Nube Pública (4), Conversatorio Open Data Day</t>
  </si>
  <si>
    <t>PrimerTrimestre: El único limitante es no poder contar con actas, o listado de asistencia a dichas capacitaciones o reuniones ya que se realizaron de manera presencial y en otras ocasiones fueron virtuales, sin embargo se adjunta las evidencias de los temas tratados durante este periodo.</t>
  </si>
  <si>
    <t>Segundo Trimestre: Se asistió a diferentes reuniones como lo son la revisión de las agendas sectoriales, reunión realizada con la Alta Consejería Tic, Reunión de Articulación Gobierno Digital entre la SDIS y el IDIPRON, capacitación en Power BI, capacitación de Gobierno Digital Datos Abiertos por MINTIC, Capacitación Riesgos de Seguridad de Digital impartida por Alta Consejería Tic, capacitación de ecosistema de innovación Publica de Bogotá impartida por la Alta Consejería Tic, capacitación curso de Ciberseguridad impartida por Fortinent, capacitación de automatización de Procesos impartida por alta consejería Tic.</t>
  </si>
  <si>
    <t xml:space="preserve">Segundo Trimestre: Captura de pantalla de capacitación revisión de las agendas sectoriales, Reunión de Articulación Gobierno Digital entre la SDIS y el IDIPRON, capacitación en Power BI, capacitación de Gobierno Digital Datos Abiertos por MINTIC, Capacitación Riesgos de Seguridad de Digital, capacitación de ecosistema de innovación Publica de Bogotá, capacitación curso de Ciberseguridad, capacitación de automatización de Procesos
Memorias capacitaciones ComparTIC Bogotá_ abril _ ALTA CONSEJERIA DISTRITAL TIC
Memorias capacitaciones ComparTIC Bogotá_ mayo _ ALTA CONSEJERIA DISTRITAL TIC
Memorias capacitaciones ComparTIC Bogotá_ junio _ ALTA CONSEJERIA DISTRITAL TIC
Tercera_Sesión_Comisión_Distrital_de_Transformación_Digital_2022
</t>
  </si>
  <si>
    <t>Segundo Trimestre: El único limitante es no poder contar con actas, o listado de asistencia a dichas capacitaciones o reuniones ya que se realizaron de manera presencial y en otras ocasiones fueron virtuales, sin embargo se adjunta las evidencias de los temas tratados durante este periodo.</t>
  </si>
  <si>
    <t>PAO-GTI-2022-17</t>
  </si>
  <si>
    <t>Buscar acuerdos o convenios con entidades que permitan fortalecer las capacidades de la entidad en seguridad digital.</t>
  </si>
  <si>
    <t>Solicitudes o registro de asistencia con otras entidades para fortalecer las capacidades de la entidad.</t>
  </si>
  <si>
    <t>Correo electrónico solicitando información o registro de asistencia a capacitaciones, o registro de participación en espacios de colaboración.</t>
  </si>
  <si>
    <t>PAO-GTI-2022-18</t>
  </si>
  <si>
    <t>Realizar ejercicio de simulación de incidente de seguridad al interior del Instituto.</t>
  </si>
  <si>
    <t>Diligenciamiento del formato de incidentes con la prueba realizada.</t>
  </si>
  <si>
    <t>Formato y acta del ejercicio realizado.</t>
  </si>
  <si>
    <t>PAO-GTI-2022-19</t>
  </si>
  <si>
    <t>Realizar mesas de trabajo para crear y actualizar los riesgos de seguridad de la información en el IDIPRON.</t>
  </si>
  <si>
    <t>Mesas de trabajo realizadas</t>
  </si>
  <si>
    <t>Registro de asistencia Mesas de Trabajo Riesgos de Seguridad y Acta</t>
  </si>
  <si>
    <t>Seguridad y privacidad de la información</t>
  </si>
  <si>
    <t>PAO-GTI-2022-20</t>
  </si>
  <si>
    <t xml:space="preserve">Realizar Toma de Backus de la información digital Institucional de acuerdo al documento interno que se tiene para tal fin "Políticas de copias de Seguridad, resguardo y recuperación de información digital. </t>
  </si>
  <si>
    <t>Backup de la información digital institucional y correos de envío de cintas</t>
  </si>
  <si>
    <t xml:space="preserve">Primer Trimestre: Se realizaron los backups de la información que se almacenan en el servidor de carpetas compartidas, sistemas de información, servidor de aplicaciones y de Base de Datos. Así mismo, los backups de los correos electrónicos que solicitan por retiro de las personas o la no renovación de contratos. Adicionalmente, los backups que se realizan a final de mes se envían a custodia con el proveedor contratado para tal fin. </t>
  </si>
  <si>
    <t>Primer Trimestre: 
1. Bitácoras de la toma de backup.
2. Documento de entrega a custodia al proveedor contratado para tal fin.</t>
  </si>
  <si>
    <t>Primer Trimestre: Se han ejecutado los backups de acuerdo a la periodicidad que se tiene definida y se remiten a custodia con el proveedor contratado para tal fin, lo cual le permite a la entidad contar con información en caso de ocurrir un evento extraordinario o fenómenos naturales.</t>
  </si>
  <si>
    <t xml:space="preserve">Segundo Trimestre: Se realizaron los backups de la información que se almacenan en el servidor de carpetas compartidas, sistemas de información, servidor de aplicaciones y de Base de Datos. Así mismo, los backups de los correos electrónicos que solicitan por retiro de las personas o la no renovación de contratos. Adicionalmente, los backups que se realizan a final de mes se envían a custodia con el proveedor contratado para tal fin. </t>
  </si>
  <si>
    <t>Segundo Trimestre: 
1. Bitácoras de la toma de backup.
2. Documento de entrega a custodia al proveedor contratado para tal fin.</t>
  </si>
  <si>
    <t>Gestión Operativa</t>
  </si>
  <si>
    <t>PAO-GTI-2022-21</t>
  </si>
  <si>
    <t xml:space="preserve">Dar soporte técnico a las solicitudes registradas a través de la mesa de ayuda y desarrollo requeridos por la áreas del IDIPRON. </t>
  </si>
  <si>
    <t>(4) Reportes mesa de ayuda sistema Aranda</t>
  </si>
  <si>
    <t>Reporte mesa de ayuda sistema Aranda</t>
  </si>
  <si>
    <t>Primer Trimestre:  Durante el primer trimestre de 2022 se recibieron por medio de la mesa de ayuda un total de 947 solicitudes, de las cuales se solucionaron y cerraron 887, en proceso de solución 60 de las cuales 14 estan en proceso, 11  suspendidos y 35 en estado registrado.</t>
  </si>
  <si>
    <t>Primer Trimestre: Base de datos de excel, que se extrae de la mesa de ayuda de sistemas configurada en la herramienta Aranda.</t>
  </si>
  <si>
    <t>Primer Trimestre: Los casos que no se encuetran solucionados o cerrados corresponden aquellos que estan suspendidos por requerir la intervención de un proveedor, y en otros casos corresponden a los radicados durante los últimos días del mes de marzo.</t>
  </si>
  <si>
    <t>SegundoTrimestre:  Durante el segundo trimestre de 2022 se recibieron por medio de la mesa de ayuda un total de 505 solicitudes, de las cuales se solucionaron y cerraron 472, en proceso de solución 33 de las cuales 7 estan en proceso, 7  suspendidos y 20 en estado registrado.</t>
  </si>
  <si>
    <t>Segundo Trimestre: Base de datos de excel, que se extrae de la mesa de ayuda de sistemas configurada en la herramienta Aranda.</t>
  </si>
  <si>
    <t>Segundo Trimestre: Los casos que no se encuetran solucionados o cerrados corresponden aquellos que estan suspendidos por requerir la intervención de un proveedor, y en otros casos corresponden a los radicados durante los últimos días del mes de junio.</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</si>
  <si>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</si>
  <si>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</si>
  <si>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</si>
  <si>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</si>
  <si>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</si>
  <si>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</si>
  <si>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</si>
  <si>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</si>
  <si>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APROBADO  POR</t>
  </si>
  <si>
    <t>REVISADO POR 
Espacio Diligenciado por la Oficina Asesora de Planeación</t>
  </si>
  <si>
    <t xml:space="preserve">líder de proceso </t>
  </si>
  <si>
    <t>Responsable de área/dependencia</t>
  </si>
  <si>
    <t>Gestor de planeación MIPG</t>
  </si>
  <si>
    <t>Gestor de planeación</t>
  </si>
  <si>
    <t xml:space="preserve">Nombre y Cargo: </t>
  </si>
  <si>
    <t>Hugo Alberto Carrillo Gómez - Subdirector Técnico, Administrativo y Financiero</t>
  </si>
  <si>
    <t xml:space="preserve">Juan Gabriel Pérez Tobaría - Responsable proceso Gestión Tecnologica y de la Información </t>
  </si>
  <si>
    <t>Fecha de aprobación:</t>
  </si>
  <si>
    <t>Fecha de revisión :</t>
  </si>
  <si>
    <t xml:space="preserve">
ELABORADO POR 
</t>
  </si>
  <si>
    <t>Revisó: Nelson Enrique Ramírez - Profesional equipo MIPG STAF - 27/07/2022</t>
  </si>
  <si>
    <t>Revisó: Karen Viviana Rojas Pérez - Responsable equipo MIPG STAF - 27/07/2022</t>
  </si>
  <si>
    <t>E-PLA-FT-028</t>
  </si>
  <si>
    <t>07</t>
  </si>
  <si>
    <t>HOJA DE VIDA Y MONITOREO INDICADOR</t>
  </si>
  <si>
    <t>VIGENCIA DESDE</t>
  </si>
  <si>
    <t>INFORMACIÓN PROCESO</t>
  </si>
  <si>
    <t>TIPO DE PROCESO</t>
  </si>
  <si>
    <t>NOMBRE DEL PROCESO</t>
  </si>
  <si>
    <t>SIGLA</t>
  </si>
  <si>
    <t xml:space="preserve">Apoyo </t>
  </si>
  <si>
    <t>Gestión Tecnológica y de la Información</t>
  </si>
  <si>
    <t>TIC</t>
  </si>
  <si>
    <t>DEFINICIÓN DEL INDICADOR</t>
  </si>
  <si>
    <t>NOMBRE DEL INDICADOR</t>
  </si>
  <si>
    <t>TIPO</t>
  </si>
  <si>
    <t>CODIGO DE INDICADOR</t>
  </si>
  <si>
    <t>Cumplimiento al plan anual de adquicisiones de los procesos contractuales de bienes y servicios</t>
  </si>
  <si>
    <t>Indicador Estratégico / Indicador de Gestión</t>
  </si>
  <si>
    <t>IN-PEI/GES-TIC-001</t>
  </si>
  <si>
    <t>02</t>
  </si>
  <si>
    <t>OBJETIVO ESTRATEGICO</t>
  </si>
  <si>
    <t>INICIATIVA ESTRATEGICA</t>
  </si>
  <si>
    <t>CODIGO ASIGNADO AL PROYECTO DE INVERSION</t>
  </si>
  <si>
    <t>NOMBRE DEL PROYECTO</t>
  </si>
  <si>
    <t>2. Desarrollo de estrategias para el fortalecimiento de las capacidades físicas, tecnológicas, administrativas, operativas y mejoramiento del desempeño institucional para enfrentar las necesidades del IDIPRON en el siglo XXI.</t>
  </si>
  <si>
    <t>Mejorar la infraestructura tecnológica y de comunicaciones del instituto para garantizar  el optimo funcionamiento madministrativo y operativo de las unidades de protección integral y las sedes administrativas</t>
  </si>
  <si>
    <t>N/A</t>
  </si>
  <si>
    <t>OBJETIVO DEL INDICADOR</t>
  </si>
  <si>
    <t>TIPOLOGIA DE INDICADOR</t>
  </si>
  <si>
    <t>LINEA BASE</t>
  </si>
  <si>
    <t>META OBJETIVO</t>
  </si>
  <si>
    <t>META</t>
  </si>
  <si>
    <t xml:space="preserve">PLAZO  DE CUMPLIMIENTO </t>
  </si>
  <si>
    <t>VIGENCIA DE CUMPLIMENTO</t>
  </si>
  <si>
    <t>Cumplir con la programación de los procesos de bienes y servicios definidos en el plan anual de adquicisiones, que permiten dar conitnuidad a los servicios de TI.</t>
  </si>
  <si>
    <t>Eficacia</t>
  </si>
  <si>
    <t>2021</t>
  </si>
  <si>
    <t>2022</t>
  </si>
  <si>
    <t>2023</t>
  </si>
  <si>
    <t>2024</t>
  </si>
  <si>
    <t>4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</si>
  <si>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</si>
  <si>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</si>
  <si>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</si>
  <si>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</si>
  <si>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</si>
  <si>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</si>
  <si>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</si>
  <si>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</si>
  <si>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</si>
  <si>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</si>
  <si>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</si>
  <si>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Porcentaje</t>
  </si>
  <si>
    <t>Trimestral</t>
  </si>
  <si>
    <t>99% al 81%</t>
  </si>
  <si>
    <t>&lt;80%</t>
  </si>
  <si>
    <t>Ascendente</t>
  </si>
  <si>
    <t xml:space="preserve">OAP, GTI </t>
  </si>
  <si>
    <t>FUENTE DE INFORMACIÓN</t>
  </si>
  <si>
    <t>FÓRMULA DE CÁLCULO DEL INDICADOR</t>
  </si>
  <si>
    <t>Plan Anual de Adquisiciones</t>
  </si>
  <si>
    <t>(Número de procesos contracuales radicados en jurídica durante el trimestre/Número de procesos contractuales programados para radicar en jurídica durante el trimestre)*100</t>
  </si>
  <si>
    <t>COMPORTAMIENTO INDICADOR</t>
  </si>
  <si>
    <t>Meses:</t>
  </si>
  <si>
    <t>MARZO</t>
  </si>
  <si>
    <t>JUNIO</t>
  </si>
  <si>
    <t>SEPTIEMBRE</t>
  </si>
  <si>
    <t>DICIEMBRE</t>
  </si>
  <si>
    <t>Dato Numerador:</t>
  </si>
  <si>
    <t>Dato Denominador:</t>
  </si>
  <si>
    <t>MEDICIÓN INDICADOR</t>
  </si>
  <si>
    <t>Periodo</t>
  </si>
  <si>
    <t>Resultado monitoreo</t>
  </si>
  <si>
    <t>Resultado Meta Vigencia</t>
  </si>
  <si>
    <t>Resultado Meta Cuatrienio*</t>
  </si>
  <si>
    <t>* 25% equivale a la Sumatoria del cuatrieno para un cumplimiento del 100% del Cuatrienio</t>
  </si>
  <si>
    <t>ANÁLISIS RESULTADO DEL INDICADOR</t>
  </si>
  <si>
    <t>Primer Trimestre: De conformidad con el PAA vigencia 2022, se radicaron en la Oficina Asesora Jurídica los siguientes procesos:
1. Servicio de Hosting para la Página WEB del IDIPRON.
2. Renovación del licenciamiento y soporte del sistema de seguridad perimetral firewall en alta disponibilidad del IDIPRON.
3. Servicio de mantenimiento preventivo y correctivo de las Plantas Eléctricas y UPS de la Entidad.
Segundo Trimestre: De conformidad con el PAA vigencia 2022, se radicaron en la Oficina Asesora Jurídica los siguientes procesos:
1. Renovación de la suscripción y soporte del licenciamiento software de virtualización (VMWARE).
2. Compra de equipos de cómputo y periféricos para las diferentes sedes del IDIPRON.
3. Adquisiciones de partes, equipos, repuestos, insumos y herramientas para mantener en funcionamiento la infraestructura informática del IDIPRON.</t>
  </si>
  <si>
    <t>LIMITANTES</t>
  </si>
  <si>
    <t>Primer Trimestre: 
Teniendo en cuenta las condiciones de mercado por la fluctuación del dólar,  los recursos asignados inicialmente para la licenciamiento y soporte del sistema de seguridad perimetral firewall en alta disponibilidad del IDIPRON, no fueron suficientes por lo que fué necesario solicitar modificación en el PAA para adicionar el presupuesto.
Una vez realizado el estudio de mercado para la prestación del servicio de mantenimiento preventivo y correctivo de las Plantas Eléctricas y UPS de la entidad, se determino que el presupuesto asignado en el PAA 2022  solo alcanzaba para llevar a cabo el mantenimiento preventivo, por lo que fué necesario realizar el trámite respectivo que permitiera adicionar recursos para atender mantenimientos correctivos hasta que estos se agoten.
Segundo Trimestre: 
Los procesos de contratación de los servicios en coordinación con la Oficina Asesora Jurídica fueron desarrollados en condiciones normales.
Con respecto a la compra de equipos de cómputo y periféricos para las diferentes sedes del IDIPRON, efectuada a través de la Tienda Virtual del Estado Colombiano - Colombia Compra Eficiente (CCE),  fué necesario solicitar soporte a Colombia Compra Eficiente respecto a las cotizaciones y fichas técnicas entregadas.</t>
  </si>
  <si>
    <t>CONTROL DE CAMBIOS DEL INDICADOR</t>
  </si>
  <si>
    <t>FECHA</t>
  </si>
  <si>
    <t>CAMBIOS</t>
  </si>
  <si>
    <t>JUSTIFICACIÓN</t>
  </si>
  <si>
    <t>FECHA QUE APLICA LA MODIFICACIÓN</t>
  </si>
  <si>
    <t xml:space="preserve">Creacion del indicador </t>
  </si>
  <si>
    <t>Se crea indicador para la medición de la plataforma estrategica</t>
  </si>
  <si>
    <t>Ajustes a nuevo formato de hoja de indicadores</t>
  </si>
  <si>
    <t>Se requiere de actualización para poder realizar una medición más efectiva del indicador</t>
  </si>
  <si>
    <t>APROBACIÓN</t>
  </si>
  <si>
    <t>ELABORO:</t>
  </si>
  <si>
    <t>CLAUDIA CASTELLANOS LÓPEZ</t>
  </si>
  <si>
    <t>CARGO:</t>
  </si>
  <si>
    <t>PROFESIONAL UNIVERSITARIO 219 CÓDIGO 07</t>
  </si>
  <si>
    <t>REVISO:</t>
  </si>
  <si>
    <t>JUAN GABRIEL PÉREZ TOBARÍA</t>
  </si>
  <si>
    <t>COORDINADOR GTI</t>
  </si>
  <si>
    <t>APROBO:</t>
  </si>
  <si>
    <t xml:space="preserve"> HUGO ALBERTO CARRILLO GÓMEZ</t>
  </si>
  <si>
    <t>SUBDIRECTOR TÉCNICO ADMINISTRATIVO Y FINANCIERO</t>
  </si>
  <si>
    <t>REVISIÓN Y SEGUIMIENTO POR LA OAP</t>
  </si>
  <si>
    <t>REVISO OAP:</t>
  </si>
  <si>
    <t>Cumplimiento del Plan de mantenimiento preventivo y correctivo</t>
  </si>
  <si>
    <t>IN-PEI/GES-TIC-002</t>
  </si>
  <si>
    <t>Cumplir con los mantenimientos preventivos y correctivos programados de la infraestructura tecnológica del IDIPRON para mantenerla en óptimas condiciones.</t>
  </si>
  <si>
    <t>OAP</t>
  </si>
  <si>
    <t>Plan de mantenimiento</t>
  </si>
  <si>
    <t>(Nro. de mantenimientos ejecutados en el trimestre/Nro. de matenimientos programados en trimestre)*100</t>
  </si>
  <si>
    <t>Primer Trimestre: De acuerdo al cronograma establecido se ejecutaron los mantenimientos desarrollando actividades como revisión estado de hardware y software (limpieza interna, externa, formateo de equipos, revisión de software, instalación y monitoreo de agente de antivirus, instalación de agente de Aranda, conectividad, activación de licenciamiento), reubicación de equipos de TI, se emitieron conceptos técnicos para tramitar bajas, levantamiento de necesidades, divulgación de la Política de Seguridad y controles básicos.
Segundo Trimestre: De acuerdo al cronograma establecido se ejecutaron los mantenimientos desarrollando actividades como revisión estado de hardware y software (limpieza interna, externa, formateo de equipos, revisión de software, instalación y monitoreo de agente de antivirus, instalación de agente de Aranda, conectividad, activación de licenciamiento), reubicación de equipos de TI, se emitieron conceptos técnicos para tramitar bajas, levantamiento de necesidades, divulgación de la Política de Seguridad y controles básicos.</t>
  </si>
  <si>
    <t>Primer Trimestre: En ocasiones por temas de eventos en las diferentes sedes, no es posible realizar el mantenimento programado y es necesario realizar la reprogramación del mismo.
Segundo Trimestre: En ocasiones por temas de eventos en las diferentes sedes, no es posible realizar el mantenimento programado y es necesario realizar la reprogramación del mismo.</t>
  </si>
  <si>
    <t>Solicitudes de Servicio</t>
  </si>
  <si>
    <t>IN-PEI/GES-TIC-003</t>
  </si>
  <si>
    <t>01</t>
  </si>
  <si>
    <t>Atender las solicitudes de soporte técnico que son registradas a través de la mesa de ayuda con el fin de satisfacer las necesidades de los usuarios internos de la entidad.</t>
  </si>
  <si>
    <t>3 Años</t>
  </si>
  <si>
    <t>OAP, GTI</t>
  </si>
  <si>
    <t>Mesa de ayuda del área de sistemas</t>
  </si>
  <si>
    <t>(Número de ajustes realizados en los aplicativos en la vigencia / Numero de ajustes solicitados a los aplicativos en la vigencia)*100</t>
  </si>
  <si>
    <t>Primer Trimestre: Durante el primer trimestre de 2022 se recibieron por medio de la mesa de ayuda un total de 947 solicitudes, de las cuales se solucionaron y cerraron 887, en proceso de solución 60 de las cuales 14 estan en proceso, 11  suspendidos y 35 en estado registrado.
Segundo Trimestre: Durante el segundo trimestre de 2022 se recibieron por medio de la mesa de ayuda un total de 505 solicitudes, de las cuales se solucionaron y cerraron 472, en proceso de solución 33 de las cuales 7 estan en proceso, 7  suspendidos y 20 en estado registrado.</t>
  </si>
  <si>
    <t>Primer Trimestre: Se presentan solicitudes que son registradas finalizando el último mes del trimestre y estan quedan pendientes de ser atendidas durante el trimestre y otras que se suspenden porque se requiere la intervención de algún proveedor externo.
Segundo Trimestre: Se presentan solicitudes que son registradas finalizando el último mes del trimestre y estan quedan pendientes de ser atendidas durante el trimestre y otras que se suspenden porque se requiere la intervención de algún proveedor externo.</t>
  </si>
  <si>
    <t xml:space="preserve">Creación del indicador </t>
  </si>
  <si>
    <t>Este indicador hace parte de la caracterización del proceso se crea su formato para su control y seguimiento</t>
  </si>
  <si>
    <t>Indicador de Proyecto de inversión</t>
  </si>
  <si>
    <t>Mensual</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</si>
  <si>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</si>
  <si>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</si>
  <si>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</si>
  <si>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</si>
  <si>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</si>
  <si>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</si>
  <si>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</si>
  <si>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</si>
  <si>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</si>
  <si>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Bimestral</t>
  </si>
  <si>
    <t>Comunicaciones</t>
  </si>
  <si>
    <t>COM</t>
  </si>
  <si>
    <t>Misional</t>
  </si>
  <si>
    <t xml:space="preserve">
Diseñar e implementar Metodologías para la evaluación del impacto del proceso en los NNAJ</t>
  </si>
  <si>
    <t xml:space="preserve">Porcentaje </t>
  </si>
  <si>
    <t>Efectividad</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</si>
  <si>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</si>
  <si>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</si>
  <si>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</si>
  <si>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</si>
  <si>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</si>
  <si>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</si>
  <si>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</si>
  <si>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Cuatrimestral</t>
  </si>
  <si>
    <t>4. Diseñar e implementar prácticas pedagógicas innovadoras para el desarrollo de capacidades, talentos y oportunidades productivas para los jóvenes.</t>
  </si>
  <si>
    <t>Gestión Ambiental</t>
  </si>
  <si>
    <t>GAM</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</si>
  <si>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</si>
  <si>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</si>
  <si>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</si>
  <si>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</si>
  <si>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Semestral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</si>
  <si>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</si>
  <si>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</si>
  <si>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</si>
  <si>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</si>
  <si>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</si>
  <si>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</si>
  <si>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Anual</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</si>
  <si>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</si>
  <si>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</si>
  <si>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</si>
  <si>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</si>
  <si>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</si>
  <si>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</si>
  <si>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</si>
  <si>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</si>
  <si>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</si>
  <si>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</si>
  <si>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</si>
  <si>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</si>
  <si>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8. Fortalecer la gestión del conocimiento de la entidad en la atención y prevención de las diversas dinámicas de la calle que afecta a los niños, niñas, adolescentes y jóvenes.</t>
  </si>
  <si>
    <t>Gestión Documental</t>
  </si>
  <si>
    <t>GDO</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</si>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</sst>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6">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i/>
      <sz val="12"/>
      <color rgb="FF000000"/>
      <name val="Arial"/>
      <family val="2"/>
    </font>
    <font>
      <sz val="12"/>
      <color rgb="FF000000"/>
      <name val="Arial"/>
    </font>
  </fonts>
  <fills count="2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DB75"/>
        <bgColor rgb="FF000000"/>
      </patternFill>
    </fill>
    <fill>
      <patternFill patternType="solid">
        <fgColor rgb="FFA9D08E"/>
        <bgColor rgb="FF000000"/>
      </patternFill>
    </fill>
    <fill>
      <patternFill patternType="solid">
        <fgColor rgb="FFD4D681"/>
        <bgColor rgb="FF000000"/>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FFFF"/>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style="medium">
        <color rgb="FFFFFFFF"/>
      </left>
      <right/>
      <top/>
      <bottom/>
      <diagonal/>
    </border>
    <border>
      <left style="medium">
        <color rgb="FFFFFFFF"/>
      </left>
      <right/>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FFFFF"/>
      </left>
      <right/>
      <top/>
      <bottom style="medium">
        <color rgb="FFFFFFFF"/>
      </bottom>
      <diagonal/>
    </border>
    <border>
      <left/>
      <right style="medium">
        <color theme="0"/>
      </right>
      <top/>
      <bottom style="medium">
        <color rgb="FFFFFFFF"/>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rgb="FFFFFFFF"/>
      </bottom>
      <diagonal/>
    </border>
    <border>
      <left/>
      <right style="medium">
        <color theme="0"/>
      </right>
      <top style="medium">
        <color theme="0"/>
      </top>
      <bottom style="medium">
        <color rgb="FFFFFFFF"/>
      </bottom>
      <diagonal/>
    </border>
    <border>
      <left style="medium">
        <color theme="0"/>
      </left>
      <right/>
      <top/>
      <bottom style="medium">
        <color rgb="FFFFFFFF"/>
      </bottom>
      <diagonal/>
    </border>
    <border>
      <left style="medium">
        <color rgb="FFFFFFFF"/>
      </left>
      <right/>
      <top style="medium">
        <color rgb="FFFFFFFF"/>
      </top>
      <bottom style="medium">
        <color rgb="FFFFFFFF"/>
      </bottom>
      <diagonal/>
    </border>
    <border>
      <left/>
      <right style="medium">
        <color theme="0"/>
      </right>
      <top style="medium">
        <color rgb="FFFFFFFF"/>
      </top>
      <bottom style="medium">
        <color rgb="FFFFFFFF"/>
      </bottom>
      <diagonal/>
    </border>
    <border>
      <left/>
      <right/>
      <top style="medium">
        <color theme="0"/>
      </top>
      <bottom style="medium">
        <color rgb="FFFFFFFF"/>
      </bottom>
      <diagonal/>
    </border>
    <border>
      <left style="medium">
        <color theme="0"/>
      </left>
      <right/>
      <top style="medium">
        <color rgb="FFFFFFFF"/>
      </top>
      <bottom style="medium">
        <color theme="0"/>
      </bottom>
      <diagonal/>
    </border>
    <border>
      <left/>
      <right style="medium">
        <color theme="0"/>
      </right>
      <top style="medium">
        <color rgb="FFFFFFFF"/>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right/>
      <top style="medium">
        <color rgb="FFFFFFFF"/>
      </top>
      <bottom style="medium">
        <color theme="0"/>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theme="3" tint="-0.249977111117893"/>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333F4F"/>
      </right>
      <top style="medium">
        <color rgb="FF333F4F"/>
      </top>
      <bottom/>
      <diagonal/>
    </border>
    <border>
      <left style="medium">
        <color theme="3" tint="-0.249977111117893"/>
      </left>
      <right style="medium">
        <color rgb="FF333F4F"/>
      </right>
      <top/>
      <bottom/>
      <diagonal/>
    </border>
    <border>
      <left style="medium">
        <color rgb="FF333F4F"/>
      </left>
      <right/>
      <top/>
      <bottom/>
      <diagonal/>
    </border>
    <border>
      <left style="medium">
        <color rgb="FF333F4F"/>
      </left>
      <right style="medium">
        <color rgb="FF333F4F"/>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cellStyleXfs>
  <cellXfs count="408">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9" fontId="20" fillId="13" borderId="19" xfId="0" applyNumberFormat="1" applyFont="1" applyFill="1" applyBorder="1" applyAlignment="1" applyProtection="1">
      <alignment horizontal="center" vertical="center" wrapText="1"/>
      <protection locked="0"/>
    </xf>
    <xf numFmtId="9" fontId="20" fillId="13" borderId="0" xfId="0" applyNumberFormat="1" applyFont="1" applyFill="1" applyAlignment="1" applyProtection="1">
      <alignment horizontal="center" vertical="center" wrapText="1"/>
      <protection locked="0"/>
    </xf>
    <xf numFmtId="0" fontId="0" fillId="0" borderId="0" xfId="0" applyAlignment="1">
      <alignment wrapText="1"/>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8"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10" fillId="3" borderId="46" xfId="2" applyFont="1" applyFill="1" applyBorder="1" applyAlignment="1" applyProtection="1">
      <alignment horizontal="center" vertical="center" wrapText="1"/>
      <protection locked="0"/>
    </xf>
    <xf numFmtId="9" fontId="10" fillId="3" borderId="47" xfId="2" applyFont="1" applyFill="1" applyBorder="1" applyAlignment="1" applyProtection="1">
      <alignment horizontal="center" vertical="center" wrapText="1"/>
      <protection locked="0"/>
    </xf>
    <xf numFmtId="9" fontId="10" fillId="3" borderId="48" xfId="2"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8"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9" fontId="10" fillId="3" borderId="15" xfId="2" applyFont="1" applyFill="1" applyBorder="1" applyAlignment="1" applyProtection="1">
      <alignment horizontal="center" vertical="center" wrapText="1"/>
      <protection locked="0"/>
    </xf>
    <xf numFmtId="0" fontId="22" fillId="13" borderId="76" xfId="0" applyFont="1" applyFill="1" applyBorder="1" applyAlignment="1" applyProtection="1">
      <alignment vertical="center" wrapText="1"/>
      <protection locked="0"/>
    </xf>
    <xf numFmtId="9" fontId="17" fillId="13" borderId="76" xfId="0" applyNumberFormat="1" applyFont="1" applyFill="1" applyBorder="1" applyAlignment="1" applyProtection="1">
      <alignment horizontal="center" vertical="center" wrapText="1"/>
      <protection locked="0"/>
    </xf>
    <xf numFmtId="0" fontId="21" fillId="14" borderId="0" xfId="0" applyFont="1" applyFill="1" applyAlignment="1" applyProtection="1">
      <alignment horizontal="center" vertical="center" wrapText="1"/>
      <protection locked="0"/>
    </xf>
    <xf numFmtId="0" fontId="29" fillId="0" borderId="0" xfId="4" applyFont="1"/>
    <xf numFmtId="0" fontId="30" fillId="0" borderId="0" xfId="4" applyFont="1"/>
    <xf numFmtId="0" fontId="28" fillId="0" borderId="0" xfId="4" applyFont="1" applyAlignment="1">
      <alignment vertical="center" wrapText="1"/>
    </xf>
    <xf numFmtId="0" fontId="32" fillId="0" borderId="0" xfId="4" applyFont="1"/>
    <xf numFmtId="0" fontId="29" fillId="0" borderId="1" xfId="4" applyFont="1" applyBorder="1" applyAlignment="1">
      <alignment horizontal="center" vertical="center"/>
    </xf>
    <xf numFmtId="10" fontId="29" fillId="0" borderId="0" xfId="4" applyNumberFormat="1" applyFont="1"/>
    <xf numFmtId="0" fontId="28" fillId="0" borderId="0" xfId="4" applyFont="1" applyAlignment="1">
      <alignment horizontal="center" vertical="center"/>
    </xf>
    <xf numFmtId="9" fontId="29" fillId="0" borderId="1" xfId="4" applyNumberFormat="1" applyFont="1" applyBorder="1" applyAlignment="1">
      <alignment horizontal="center" vertical="center"/>
    </xf>
    <xf numFmtId="9" fontId="29" fillId="0" borderId="1" xfId="4" applyNumberFormat="1" applyFont="1" applyBorder="1" applyAlignment="1">
      <alignment horizontal="center" vertical="center" wrapText="1"/>
    </xf>
    <xf numFmtId="10" fontId="29" fillId="0" borderId="0" xfId="4" applyNumberFormat="1" applyFont="1" applyAlignment="1">
      <alignment horizontal="center" vertical="center"/>
    </xf>
    <xf numFmtId="0" fontId="29" fillId="0" borderId="52" xfId="4" applyFont="1" applyBorder="1" applyAlignment="1">
      <alignment horizontal="center" vertical="center"/>
    </xf>
    <xf numFmtId="9" fontId="29" fillId="0" borderId="0" xfId="4" applyNumberFormat="1" applyFont="1" applyAlignment="1">
      <alignment horizontal="center" vertical="center"/>
    </xf>
    <xf numFmtId="0" fontId="33" fillId="0" borderId="0" xfId="4" applyFont="1"/>
    <xf numFmtId="0" fontId="29" fillId="0" borderId="0" xfId="4" applyFont="1" applyAlignment="1">
      <alignment horizontal="center" vertical="center"/>
    </xf>
    <xf numFmtId="0" fontId="6" fillId="0" borderId="1" xfId="4" applyFont="1" applyBorder="1" applyAlignment="1">
      <alignment horizontal="center" vertical="center"/>
    </xf>
    <xf numFmtId="0" fontId="28" fillId="0" borderId="1" xfId="4" applyFont="1" applyBorder="1" applyAlignment="1">
      <alignment horizontal="left" vertical="center"/>
    </xf>
    <xf numFmtId="0" fontId="29" fillId="0" borderId="0" xfId="4" applyFont="1" applyAlignment="1">
      <alignment wrapText="1"/>
    </xf>
    <xf numFmtId="0" fontId="27" fillId="0" borderId="0" xfId="4"/>
    <xf numFmtId="0" fontId="27" fillId="0" borderId="0" xfId="4" applyAlignment="1">
      <alignment horizontal="left" wrapText="1"/>
    </xf>
    <xf numFmtId="49" fontId="31" fillId="21" borderId="1" xfId="4" applyNumberFormat="1" applyFont="1" applyFill="1" applyBorder="1" applyAlignment="1">
      <alignment horizontal="center" vertical="center" wrapText="1"/>
    </xf>
    <xf numFmtId="9" fontId="29" fillId="0" borderId="0" xfId="4" applyNumberFormat="1" applyFont="1" applyAlignment="1">
      <alignment horizontal="center" vertical="center" wrapText="1"/>
    </xf>
    <xf numFmtId="0" fontId="28" fillId="0" borderId="0" xfId="4" applyFont="1" applyAlignment="1">
      <alignment horizontal="center"/>
    </xf>
    <xf numFmtId="0" fontId="29" fillId="0" borderId="4" xfId="4" applyFont="1" applyBorder="1" applyAlignment="1">
      <alignment horizontal="center" vertical="center"/>
    </xf>
    <xf numFmtId="9" fontId="29" fillId="0" borderId="5" xfId="4" applyNumberFormat="1" applyFont="1" applyBorder="1" applyAlignment="1">
      <alignment horizontal="center" vertical="center"/>
    </xf>
    <xf numFmtId="9" fontId="29" fillId="0" borderId="5" xfId="4" applyNumberFormat="1" applyFont="1" applyBorder="1" applyAlignment="1">
      <alignment horizontal="center" vertical="center" wrapText="1"/>
    </xf>
    <xf numFmtId="0" fontId="29" fillId="0" borderId="5" xfId="4" applyFont="1" applyBorder="1"/>
    <xf numFmtId="10" fontId="29" fillId="0" borderId="5" xfId="4" applyNumberFormat="1" applyFont="1" applyBorder="1" applyAlignment="1">
      <alignment horizontal="center" vertical="center"/>
    </xf>
    <xf numFmtId="0" fontId="29" fillId="0" borderId="6" xfId="4" applyFont="1" applyBorder="1"/>
    <xf numFmtId="0" fontId="22" fillId="13" borderId="6" xfId="0" applyFont="1" applyFill="1" applyBorder="1" applyAlignment="1" applyProtection="1">
      <alignment vertical="center" wrapText="1"/>
      <protection locked="0"/>
    </xf>
    <xf numFmtId="0" fontId="22" fillId="13" borderId="53" xfId="0" applyFont="1" applyFill="1" applyBorder="1" applyAlignment="1" applyProtection="1">
      <alignment vertical="center" wrapText="1"/>
      <protection locked="0"/>
    </xf>
    <xf numFmtId="9" fontId="10" fillId="0" borderId="10" xfId="2" applyFont="1" applyFill="1" applyBorder="1" applyAlignment="1" applyProtection="1">
      <alignment horizontal="center" vertical="center" wrapText="1"/>
      <protection locked="0"/>
    </xf>
    <xf numFmtId="0" fontId="22" fillId="0" borderId="76" xfId="0" applyFont="1" applyBorder="1" applyAlignment="1" applyProtection="1">
      <alignment vertical="center" wrapText="1"/>
      <protection locked="0"/>
    </xf>
    <xf numFmtId="0" fontId="8" fillId="0" borderId="76" xfId="0" applyFont="1" applyBorder="1" applyAlignment="1" applyProtection="1">
      <alignment vertical="top" wrapText="1"/>
      <protection locked="0"/>
    </xf>
    <xf numFmtId="0" fontId="8" fillId="0" borderId="76" xfId="0" applyFont="1" applyBorder="1" applyAlignment="1" applyProtection="1">
      <alignment vertical="center" wrapText="1"/>
      <protection locked="0"/>
    </xf>
    <xf numFmtId="0" fontId="34" fillId="22" borderId="76" xfId="0" applyFont="1" applyFill="1" applyBorder="1" applyAlignment="1" applyProtection="1">
      <alignment vertical="center" wrapText="1"/>
      <protection locked="0"/>
    </xf>
    <xf numFmtId="0" fontId="17" fillId="22" borderId="76" xfId="0" applyFont="1" applyFill="1" applyBorder="1" applyAlignment="1" applyProtection="1">
      <alignment vertical="center" wrapText="1"/>
      <protection locked="0"/>
    </xf>
    <xf numFmtId="0" fontId="8" fillId="22" borderId="76" xfId="0" applyFont="1" applyFill="1" applyBorder="1" applyAlignment="1" applyProtection="1">
      <alignment vertical="center" wrapText="1"/>
      <protection locked="0"/>
    </xf>
    <xf numFmtId="0" fontId="35" fillId="0" borderId="76" xfId="0" applyFont="1" applyBorder="1" applyAlignment="1" applyProtection="1">
      <alignment vertical="center" wrapText="1"/>
      <protection locked="0"/>
    </xf>
    <xf numFmtId="0" fontId="8" fillId="3" borderId="76" xfId="0" applyFont="1" applyFill="1" applyBorder="1" applyAlignment="1" applyProtection="1">
      <alignment vertical="center" wrapText="1"/>
      <protection locked="0"/>
    </xf>
    <xf numFmtId="9" fontId="17" fillId="13" borderId="76" xfId="0" applyNumberFormat="1" applyFont="1" applyFill="1" applyBorder="1" applyAlignment="1" applyProtection="1">
      <alignment horizontal="center" vertical="center" wrapText="1"/>
      <protection locked="0"/>
    </xf>
    <xf numFmtId="0" fontId="28" fillId="0" borderId="1" xfId="4" applyFont="1" applyBorder="1" applyAlignment="1">
      <alignment horizontal="center" vertical="center"/>
    </xf>
    <xf numFmtId="0" fontId="31" fillId="0" borderId="1" xfId="4" applyFont="1" applyBorder="1" applyAlignment="1">
      <alignment horizontal="center" vertical="center" wrapText="1"/>
    </xf>
    <xf numFmtId="0" fontId="31" fillId="0" borderId="82" xfId="4" applyFont="1" applyBorder="1" applyAlignment="1">
      <alignment horizontal="center" vertical="center" wrapText="1"/>
    </xf>
    <xf numFmtId="0" fontId="28" fillId="0" borderId="1" xfId="4" applyFont="1" applyBorder="1" applyAlignment="1">
      <alignment horizontal="center" vertical="center" wrapText="1"/>
    </xf>
    <xf numFmtId="9" fontId="31" fillId="0" borderId="1" xfId="4" applyNumberFormat="1"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4" xfId="4" applyFont="1" applyBorder="1" applyAlignment="1">
      <alignment horizontal="center" vertical="center"/>
    </xf>
    <xf numFmtId="0" fontId="28" fillId="0" borderId="5" xfId="4" applyFont="1" applyBorder="1" applyAlignment="1">
      <alignment horizontal="center" vertical="center"/>
    </xf>
    <xf numFmtId="0" fontId="13" fillId="3" borderId="76" xfId="0"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14" fontId="17" fillId="3" borderId="65" xfId="0" applyNumberFormat="1" applyFont="1" applyFill="1" applyBorder="1" applyAlignment="1" applyProtection="1">
      <alignment horizontal="center" vertical="center" wrapText="1"/>
      <protection locked="0"/>
    </xf>
    <xf numFmtId="14" fontId="17" fillId="3" borderId="66" xfId="0" applyNumberFormat="1" applyFont="1" applyFill="1" applyBorder="1" applyAlignment="1" applyProtection="1">
      <alignment horizontal="center" vertical="center" wrapText="1"/>
      <protection locked="0"/>
    </xf>
    <xf numFmtId="14" fontId="17" fillId="3" borderId="67" xfId="0" applyNumberFormat="1" applyFont="1" applyFill="1" applyBorder="1" applyAlignment="1" applyProtection="1">
      <alignment horizontal="center" vertical="center" wrapText="1"/>
      <protection locked="0"/>
    </xf>
    <xf numFmtId="0" fontId="8" fillId="3" borderId="76" xfId="0" applyFont="1" applyFill="1" applyBorder="1" applyAlignment="1" applyProtection="1">
      <alignment horizontal="center" vertical="center" wrapText="1"/>
      <protection locked="0"/>
    </xf>
    <xf numFmtId="9" fontId="17" fillId="3" borderId="76" xfId="2"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1" fillId="3" borderId="67" xfId="0" applyFont="1" applyFill="1" applyBorder="1" applyAlignment="1" applyProtection="1">
      <alignment horizontal="center" vertical="center" wrapText="1"/>
      <protection locked="0"/>
    </xf>
    <xf numFmtId="14" fontId="17" fillId="3" borderId="76" xfId="0" applyNumberFormat="1" applyFont="1" applyFill="1" applyBorder="1" applyAlignment="1" applyProtection="1">
      <alignment horizontal="center" vertical="center" wrapText="1"/>
      <protection locked="0"/>
    </xf>
    <xf numFmtId="165" fontId="18" fillId="3" borderId="76" xfId="2" applyNumberFormat="1" applyFont="1" applyFill="1" applyBorder="1" applyAlignment="1" applyProtection="1">
      <alignment horizontal="center" vertical="center" wrapText="1"/>
      <protection locked="0"/>
    </xf>
    <xf numFmtId="0" fontId="17" fillId="9" borderId="76" xfId="0" applyFont="1" applyFill="1" applyBorder="1" applyAlignment="1">
      <alignment horizontal="center" vertical="center" wrapText="1"/>
    </xf>
    <xf numFmtId="9" fontId="17" fillId="18" borderId="76" xfId="0" applyNumberFormat="1" applyFont="1" applyFill="1" applyBorder="1" applyAlignment="1">
      <alignment horizontal="center" vertical="center" wrapText="1"/>
    </xf>
    <xf numFmtId="0" fontId="8" fillId="0" borderId="76" xfId="0" applyFont="1" applyBorder="1" applyAlignment="1" applyProtection="1">
      <alignment horizontal="center" vertical="center" wrapText="1"/>
      <protection locked="0"/>
    </xf>
    <xf numFmtId="0" fontId="5" fillId="8" borderId="27" xfId="0" applyFont="1" applyFill="1" applyBorder="1" applyAlignment="1" applyProtection="1">
      <alignment horizontal="center" vertical="center"/>
      <protection locked="0"/>
    </xf>
    <xf numFmtId="0" fontId="5" fillId="8" borderId="21" xfId="0" applyFont="1" applyFill="1" applyBorder="1" applyAlignment="1" applyProtection="1">
      <alignment horizontal="center" vertical="center"/>
      <protection locked="0"/>
    </xf>
    <xf numFmtId="0" fontId="5" fillId="8" borderId="28" xfId="0" applyFont="1" applyFill="1" applyBorder="1" applyAlignment="1" applyProtection="1">
      <alignment horizontal="center" vertical="center"/>
      <protection locked="0"/>
    </xf>
    <xf numFmtId="0" fontId="21" fillId="14" borderId="35" xfId="0" applyFont="1" applyFill="1" applyBorder="1" applyAlignment="1" applyProtection="1">
      <alignment horizontal="center" vertical="center" wrapText="1"/>
      <protection locked="0"/>
    </xf>
    <xf numFmtId="0" fontId="21" fillId="14" borderId="36" xfId="0"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4" borderId="19" xfId="0" applyNumberFormat="1" applyFont="1" applyFill="1" applyBorder="1" applyAlignment="1" applyProtection="1">
      <alignment horizontal="center" vertical="center" wrapText="1"/>
      <protection locked="0"/>
    </xf>
    <xf numFmtId="9" fontId="20" fillId="14" borderId="0" xfId="0" applyNumberFormat="1" applyFont="1" applyFill="1" applyAlignment="1" applyProtection="1">
      <alignment horizontal="center" vertical="center" wrapText="1"/>
      <protection locked="0"/>
    </xf>
    <xf numFmtId="9" fontId="20" fillId="14" borderId="20" xfId="0" applyNumberFormat="1" applyFont="1" applyFill="1" applyBorder="1" applyAlignment="1" applyProtection="1">
      <alignment horizontal="center" vertical="center" wrapText="1"/>
      <protection locked="0"/>
    </xf>
    <xf numFmtId="9" fontId="20" fillId="14" borderId="21" xfId="0" applyNumberFormat="1" applyFont="1" applyFill="1" applyBorder="1" applyAlignment="1" applyProtection="1">
      <alignment horizontal="center" vertical="center" wrapText="1"/>
      <protection locked="0"/>
    </xf>
    <xf numFmtId="0" fontId="21" fillId="14" borderId="25" xfId="0" applyFont="1" applyFill="1" applyBorder="1" applyAlignment="1" applyProtection="1">
      <alignment horizontal="center" vertical="center" wrapText="1"/>
      <protection locked="0"/>
    </xf>
    <xf numFmtId="0" fontId="21" fillId="14" borderId="26" xfId="0" applyFont="1" applyFill="1" applyBorder="1" applyAlignment="1" applyProtection="1">
      <alignment horizontal="center" vertical="center" wrapText="1"/>
      <protection locked="0"/>
    </xf>
    <xf numFmtId="0" fontId="5" fillId="8" borderId="22"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10" fillId="11" borderId="22" xfId="3" applyFont="1" applyFill="1" applyBorder="1" applyAlignment="1" applyProtection="1">
      <alignment horizontal="center" vertical="center" wrapText="1"/>
      <protection locked="0"/>
    </xf>
    <xf numFmtId="0" fontId="10" fillId="11" borderId="23" xfId="3"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21" fillId="14" borderId="34" xfId="0" applyFont="1" applyFill="1" applyBorder="1" applyAlignment="1" applyProtection="1">
      <alignment horizontal="center" vertical="center" wrapText="1"/>
      <protection locked="0"/>
    </xf>
    <xf numFmtId="0" fontId="21" fillId="14" borderId="30" xfId="0" applyFont="1" applyFill="1" applyBorder="1" applyAlignment="1" applyProtection="1">
      <alignment horizontal="center" vertical="center" wrapText="1"/>
      <protection locked="0"/>
    </xf>
    <xf numFmtId="0" fontId="21" fillId="14" borderId="31" xfId="0" applyFont="1" applyFill="1" applyBorder="1" applyAlignment="1" applyProtection="1">
      <alignment horizontal="center" vertical="center" wrapText="1"/>
      <protection locked="0"/>
    </xf>
    <xf numFmtId="0" fontId="21" fillId="14" borderId="32" xfId="0" applyFont="1" applyFill="1" applyBorder="1" applyAlignment="1" applyProtection="1">
      <alignment horizontal="center" vertical="center" wrapText="1"/>
      <protection locked="0"/>
    </xf>
    <xf numFmtId="0" fontId="21" fillId="14" borderId="33" xfId="0" applyFont="1" applyFill="1" applyBorder="1" applyAlignment="1" applyProtection="1">
      <alignment horizontal="center" vertical="center" wrapText="1"/>
      <protection locked="0"/>
    </xf>
    <xf numFmtId="14" fontId="5" fillId="8" borderId="29" xfId="0" applyNumberFormat="1" applyFont="1" applyFill="1" applyBorder="1" applyAlignment="1" applyProtection="1">
      <alignment horizontal="center" vertical="center"/>
      <protection locked="0"/>
    </xf>
    <xf numFmtId="0" fontId="5" fillId="8" borderId="34" xfId="0" applyFont="1" applyFill="1" applyBorder="1" applyAlignment="1" applyProtection="1">
      <alignment horizontal="center" vertical="center"/>
      <protection locked="0"/>
    </xf>
    <xf numFmtId="0" fontId="5" fillId="8" borderId="30"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0" fontId="21" fillId="14" borderId="39" xfId="0" applyFont="1" applyFill="1" applyBorder="1" applyAlignment="1" applyProtection="1">
      <alignment horizontal="center" vertical="center" wrapText="1"/>
      <protection locked="0"/>
    </xf>
    <xf numFmtId="0" fontId="10" fillId="11" borderId="24" xfId="3"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5" fillId="2" borderId="10"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8"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15" fillId="11" borderId="10" xfId="3"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9" fontId="17" fillId="3" borderId="92" xfId="2" applyFont="1" applyFill="1" applyBorder="1" applyAlignment="1" applyProtection="1">
      <alignment horizontal="center" vertical="center" wrapText="1"/>
      <protection locked="0"/>
    </xf>
    <xf numFmtId="9" fontId="17" fillId="3" borderId="50" xfId="2" applyFont="1" applyFill="1" applyBorder="1" applyAlignment="1" applyProtection="1">
      <alignment horizontal="center" vertical="center" wrapText="1"/>
      <protection locked="0"/>
    </xf>
    <xf numFmtId="9" fontId="17" fillId="3" borderId="93" xfId="2" applyFont="1" applyFill="1" applyBorder="1" applyAlignment="1" applyProtection="1">
      <alignment horizontal="center" vertical="center" wrapText="1"/>
      <protection locked="0"/>
    </xf>
    <xf numFmtId="9" fontId="17" fillId="13" borderId="76" xfId="0" applyNumberFormat="1" applyFont="1" applyFill="1" applyBorder="1" applyAlignment="1" applyProtection="1">
      <alignment horizontal="center" vertical="center" wrapText="1"/>
      <protection locked="0"/>
    </xf>
    <xf numFmtId="0" fontId="22" fillId="13" borderId="76" xfId="0" applyFont="1" applyFill="1" applyBorder="1" applyAlignment="1" applyProtection="1">
      <alignment horizontal="center" vertical="center" wrapText="1"/>
      <protection locked="0"/>
    </xf>
    <xf numFmtId="0" fontId="22" fillId="13" borderId="99"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2" fillId="13" borderId="100" xfId="0" applyFont="1" applyFill="1" applyBorder="1" applyAlignment="1" applyProtection="1">
      <alignment horizontal="center" vertical="center" wrapText="1"/>
      <protection locked="0"/>
    </xf>
    <xf numFmtId="0" fontId="22" fillId="13" borderId="102" xfId="0" applyFont="1" applyFill="1" applyBorder="1" applyAlignment="1" applyProtection="1">
      <alignment horizontal="center" vertical="center" wrapText="1"/>
      <protection locked="0"/>
    </xf>
    <xf numFmtId="0" fontId="22" fillId="13" borderId="103" xfId="0" applyFont="1" applyFill="1" applyBorder="1" applyAlignment="1" applyProtection="1">
      <alignment horizontal="center" vertical="center" wrapText="1"/>
      <protection locked="0"/>
    </xf>
    <xf numFmtId="0" fontId="22" fillId="13" borderId="104" xfId="0" applyFont="1" applyFill="1" applyBorder="1" applyAlignment="1" applyProtection="1">
      <alignment horizontal="center" vertical="center" wrapText="1"/>
      <protection locked="0"/>
    </xf>
    <xf numFmtId="0" fontId="11" fillId="3" borderId="76" xfId="0" applyFont="1" applyFill="1" applyBorder="1" applyAlignment="1" applyProtection="1">
      <alignment horizontal="center" vertical="center" wrapText="1"/>
      <protection locked="0"/>
    </xf>
    <xf numFmtId="0" fontId="13" fillId="3" borderId="76" xfId="0" applyFont="1" applyFill="1" applyBorder="1" applyAlignment="1" applyProtection="1">
      <alignment horizontal="left" vertical="center" wrapText="1"/>
      <protection locked="0"/>
    </xf>
    <xf numFmtId="9" fontId="13" fillId="3" borderId="76" xfId="0" applyNumberFormat="1" applyFont="1" applyFill="1" applyBorder="1" applyAlignment="1" applyProtection="1">
      <alignment horizontal="center" vertical="center" wrapText="1"/>
      <protection locked="0"/>
    </xf>
    <xf numFmtId="14" fontId="13" fillId="3" borderId="76" xfId="0" applyNumberFormat="1"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51" xfId="0" applyFont="1" applyFill="1" applyBorder="1" applyAlignment="1" applyProtection="1">
      <alignment horizontal="center" vertical="center" textRotation="90" wrapText="1"/>
      <protection locked="0"/>
    </xf>
    <xf numFmtId="0" fontId="15" fillId="16" borderId="54" xfId="0" applyFont="1" applyFill="1" applyBorder="1" applyAlignment="1" applyProtection="1">
      <alignment horizontal="center" vertical="center" wrapText="1"/>
      <protection locked="0"/>
    </xf>
    <xf numFmtId="0" fontId="15" fillId="16" borderId="55" xfId="0" applyFont="1" applyFill="1" applyBorder="1" applyAlignment="1" applyProtection="1">
      <alignment horizontal="center" vertical="center" wrapText="1"/>
      <protection locked="0"/>
    </xf>
    <xf numFmtId="0" fontId="15" fillId="16" borderId="60" xfId="0" applyFont="1" applyFill="1" applyBorder="1" applyAlignment="1" applyProtection="1">
      <alignment horizontal="center" vertical="center" wrapText="1"/>
      <protection locked="0"/>
    </xf>
    <xf numFmtId="0" fontId="15" fillId="16" borderId="56" xfId="0" applyFont="1" applyFill="1" applyBorder="1" applyAlignment="1" applyProtection="1">
      <alignment horizontal="center" vertical="center" wrapText="1"/>
      <protection locked="0"/>
    </xf>
    <xf numFmtId="0" fontId="15" fillId="16" borderId="57" xfId="0" applyFont="1" applyFill="1" applyBorder="1" applyAlignment="1" applyProtection="1">
      <alignment horizontal="center" vertical="center" wrapText="1"/>
      <protection locked="0"/>
    </xf>
    <xf numFmtId="0" fontId="15" fillId="16" borderId="61"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5" borderId="73" xfId="0" applyFont="1" applyFill="1" applyBorder="1" applyAlignment="1" applyProtection="1">
      <alignment horizontal="center" vertical="center" wrapText="1"/>
      <protection locked="0"/>
    </xf>
    <xf numFmtId="0" fontId="11" fillId="15" borderId="49"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2" xfId="0" applyFont="1" applyFill="1" applyBorder="1" applyAlignment="1" applyProtection="1">
      <alignment horizontal="center" vertical="center" wrapText="1"/>
      <protection locked="0"/>
    </xf>
    <xf numFmtId="0" fontId="11" fillId="15" borderId="72"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1" fillId="15" borderId="65"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15" fillId="12" borderId="46" xfId="0" applyFont="1" applyFill="1" applyBorder="1" applyAlignment="1" applyProtection="1">
      <alignment horizontal="center" vertical="center"/>
      <protection locked="0"/>
    </xf>
    <xf numFmtId="0" fontId="15" fillId="12" borderId="47" xfId="0" applyFont="1" applyFill="1" applyBorder="1" applyAlignment="1" applyProtection="1">
      <alignment horizontal="center" vertical="center"/>
      <protection locked="0"/>
    </xf>
    <xf numFmtId="0" fontId="15" fillId="12" borderId="48" xfId="0" applyFont="1" applyFill="1" applyBorder="1" applyAlignment="1" applyProtection="1">
      <alignment horizontal="center" vertical="center"/>
      <protection locked="0"/>
    </xf>
    <xf numFmtId="0" fontId="11" fillId="12" borderId="65"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54"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1" fillId="12" borderId="49"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56" xfId="0" applyFont="1" applyFill="1" applyBorder="1" applyAlignment="1" applyProtection="1">
      <alignment horizontal="center" vertical="center" wrapText="1"/>
      <protection locked="0"/>
    </xf>
    <xf numFmtId="0" fontId="11" fillId="12" borderId="61" xfId="0" applyFont="1" applyFill="1" applyBorder="1" applyAlignment="1" applyProtection="1">
      <alignment horizontal="center" vertical="center" wrapText="1"/>
      <protection locked="0"/>
    </xf>
    <xf numFmtId="0" fontId="17" fillId="3" borderId="76" xfId="0" applyFont="1" applyFill="1" applyBorder="1" applyAlignment="1" applyProtection="1">
      <alignment horizontal="left" vertical="center" wrapText="1"/>
      <protection locked="0"/>
    </xf>
    <xf numFmtId="0" fontId="17" fillId="3" borderId="76" xfId="0" applyFont="1" applyFill="1" applyBorder="1" applyAlignment="1" applyProtection="1">
      <alignment horizontal="center" vertical="center" wrapText="1"/>
      <protection locked="0"/>
    </xf>
    <xf numFmtId="0" fontId="16" fillId="3" borderId="76" xfId="0"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48" xfId="0" applyFont="1" applyFill="1" applyBorder="1" applyAlignment="1" applyProtection="1">
      <alignment horizontal="center" vertical="center" wrapText="1"/>
      <protection locked="0"/>
    </xf>
    <xf numFmtId="0" fontId="15" fillId="16" borderId="41" xfId="0" applyFont="1" applyFill="1" applyBorder="1" applyAlignment="1" applyProtection="1">
      <alignment horizontal="center" vertical="center" wrapText="1"/>
      <protection locked="0"/>
    </xf>
    <xf numFmtId="0" fontId="15" fillId="16" borderId="42"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1" fillId="15" borderId="59" xfId="0" applyFont="1" applyFill="1" applyBorder="1" applyAlignment="1" applyProtection="1">
      <alignment horizontal="center" vertical="center" wrapText="1"/>
      <protection locked="0"/>
    </xf>
    <xf numFmtId="0" fontId="11" fillId="15" borderId="78" xfId="0" applyFont="1" applyFill="1" applyBorder="1" applyAlignment="1" applyProtection="1">
      <alignment horizontal="center" vertical="center" wrapText="1"/>
      <protection locked="0"/>
    </xf>
    <xf numFmtId="0" fontId="11" fillId="15" borderId="40" xfId="0" applyFont="1" applyFill="1" applyBorder="1" applyAlignment="1" applyProtection="1">
      <alignment horizontal="center" vertical="center" wrapText="1"/>
      <protection locked="0"/>
    </xf>
    <xf numFmtId="0" fontId="11" fillId="15" borderId="79" xfId="0" applyFont="1" applyFill="1" applyBorder="1" applyAlignment="1" applyProtection="1">
      <alignment horizontal="center" vertical="center" wrapText="1"/>
      <protection locked="0"/>
    </xf>
    <xf numFmtId="0" fontId="11" fillId="15" borderId="77"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80"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textRotation="90" wrapText="1"/>
      <protection locked="0"/>
    </xf>
    <xf numFmtId="0" fontId="11" fillId="12" borderId="0" xfId="0" applyFont="1" applyFill="1" applyAlignment="1" applyProtection="1">
      <alignment horizontal="center" vertical="center" wrapText="1"/>
      <protection locked="0"/>
    </xf>
    <xf numFmtId="165" fontId="17" fillId="9" borderId="76" xfId="0" applyNumberFormat="1" applyFont="1" applyFill="1" applyBorder="1" applyAlignment="1" applyProtection="1">
      <alignment horizontal="center" vertical="center" wrapText="1"/>
      <protection locked="0"/>
    </xf>
    <xf numFmtId="14" fontId="17" fillId="9" borderId="76" xfId="0" applyNumberFormat="1" applyFont="1" applyFill="1" applyBorder="1" applyAlignment="1" applyProtection="1">
      <alignment horizontal="center" vertical="center" wrapText="1"/>
      <protection locked="0"/>
    </xf>
    <xf numFmtId="165" fontId="13" fillId="3" borderId="76" xfId="0" applyNumberFormat="1" applyFont="1" applyFill="1" applyBorder="1" applyAlignment="1" applyProtection="1">
      <alignment horizontal="center" vertical="center" wrapText="1"/>
      <protection locked="0"/>
    </xf>
    <xf numFmtId="9" fontId="17" fillId="9" borderId="76" xfId="0" applyNumberFormat="1" applyFont="1" applyFill="1" applyBorder="1" applyAlignment="1" applyProtection="1">
      <alignment horizontal="center" vertical="center" wrapText="1"/>
      <protection locked="0"/>
    </xf>
    <xf numFmtId="9" fontId="17" fillId="17" borderId="76" xfId="0" applyNumberFormat="1" applyFont="1" applyFill="1" applyBorder="1" applyAlignment="1" applyProtection="1">
      <alignment horizontal="center" vertical="center" wrapText="1"/>
      <protection locked="0"/>
    </xf>
    <xf numFmtId="9" fontId="17" fillId="18" borderId="76" xfId="0" applyNumberFormat="1" applyFont="1" applyFill="1" applyBorder="1" applyAlignment="1" applyProtection="1">
      <alignment horizontal="center" vertical="center" wrapText="1"/>
      <protection locked="0"/>
    </xf>
    <xf numFmtId="9" fontId="17" fillId="19" borderId="76" xfId="0" applyNumberFormat="1" applyFont="1" applyFill="1" applyBorder="1" applyAlignment="1" applyProtection="1">
      <alignment horizontal="center" vertical="center" wrapText="1"/>
      <protection locked="0"/>
    </xf>
    <xf numFmtId="0" fontId="26" fillId="9" borderId="76"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9" fontId="10" fillId="3" borderId="56" xfId="2" applyFont="1" applyFill="1" applyBorder="1" applyAlignment="1" applyProtection="1">
      <alignment horizontal="center" vertical="center" wrapText="1"/>
      <protection locked="0"/>
    </xf>
    <xf numFmtId="9" fontId="10" fillId="3" borderId="57" xfId="2" applyFont="1" applyFill="1" applyBorder="1" applyAlignment="1" applyProtection="1">
      <alignment horizontal="center" vertical="center" wrapText="1"/>
      <protection locked="0"/>
    </xf>
    <xf numFmtId="9" fontId="10" fillId="3" borderId="61" xfId="2"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11" fillId="12" borderId="69" xfId="0" applyFont="1" applyFill="1" applyBorder="1" applyAlignment="1" applyProtection="1">
      <alignment horizontal="center" vertical="center" wrapText="1"/>
      <protection locked="0"/>
    </xf>
    <xf numFmtId="9" fontId="8" fillId="3" borderId="76" xfId="0" applyNumberFormat="1" applyFont="1" applyFill="1" applyBorder="1" applyAlignment="1" applyProtection="1">
      <alignment horizontal="center" vertical="center" wrapText="1"/>
      <protection locked="0"/>
    </xf>
    <xf numFmtId="0" fontId="17" fillId="9" borderId="76"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8" fillId="3" borderId="76" xfId="0" applyFont="1" applyFill="1" applyBorder="1" applyAlignment="1" applyProtection="1">
      <alignment vertical="center" wrapText="1"/>
      <protection locked="0"/>
    </xf>
    <xf numFmtId="0" fontId="8" fillId="3" borderId="76" xfId="0" applyFont="1" applyFill="1" applyBorder="1" applyAlignment="1" applyProtection="1">
      <alignment horizontal="left" vertical="center" wrapText="1"/>
      <protection locked="0"/>
    </xf>
    <xf numFmtId="0" fontId="17" fillId="13" borderId="76" xfId="0" applyFont="1" applyFill="1" applyBorder="1" applyAlignment="1" applyProtection="1">
      <alignment horizontal="center" vertical="center" wrapText="1"/>
      <protection locked="0"/>
    </xf>
    <xf numFmtId="0" fontId="28" fillId="21" borderId="82" xfId="4" applyFont="1" applyFill="1" applyBorder="1" applyAlignment="1">
      <alignment horizontal="center" vertical="center" wrapText="1"/>
    </xf>
    <xf numFmtId="0" fontId="28" fillId="21" borderId="83" xfId="4" applyFont="1" applyFill="1" applyBorder="1" applyAlignment="1">
      <alignment horizontal="center" vertical="center" wrapText="1"/>
    </xf>
    <xf numFmtId="0" fontId="28" fillId="21" borderId="81" xfId="4" applyFont="1" applyFill="1" applyBorder="1" applyAlignment="1">
      <alignment horizontal="center" vertical="center" wrapText="1"/>
    </xf>
    <xf numFmtId="0" fontId="31" fillId="0" borderId="82" xfId="4" applyFont="1" applyBorder="1" applyAlignment="1">
      <alignment horizontal="center" vertical="center" wrapText="1"/>
    </xf>
    <xf numFmtId="0" fontId="31" fillId="0" borderId="83" xfId="4" applyFont="1" applyBorder="1" applyAlignment="1">
      <alignment horizontal="center" vertical="center" wrapText="1"/>
    </xf>
    <xf numFmtId="0" fontId="31" fillId="0" borderId="81" xfId="4" applyFont="1" applyBorder="1" applyAlignment="1">
      <alignment horizontal="center" vertical="center" wrapText="1"/>
    </xf>
    <xf numFmtId="0" fontId="6" fillId="0" borderId="82" xfId="4" applyFont="1" applyBorder="1" applyAlignment="1">
      <alignment horizontal="left" vertical="center"/>
    </xf>
    <xf numFmtId="0" fontId="6" fillId="0" borderId="81" xfId="4" applyFont="1" applyBorder="1" applyAlignment="1">
      <alignment horizontal="left" vertical="center"/>
    </xf>
    <xf numFmtId="9" fontId="29" fillId="0" borderId="68" xfId="4" applyNumberFormat="1" applyFont="1" applyBorder="1" applyAlignment="1">
      <alignment horizontal="center" vertical="center" wrapText="1"/>
    </xf>
    <xf numFmtId="9" fontId="29" fillId="0" borderId="50" xfId="4" applyNumberFormat="1" applyFont="1" applyBorder="1" applyAlignment="1">
      <alignment horizontal="center" vertical="center" wrapText="1"/>
    </xf>
    <xf numFmtId="9" fontId="29" fillId="0" borderId="58" xfId="4" applyNumberFormat="1" applyFont="1" applyBorder="1" applyAlignment="1">
      <alignment horizontal="center" vertical="center" wrapText="1"/>
    </xf>
    <xf numFmtId="0" fontId="31" fillId="0" borderId="1" xfId="4" applyFont="1" applyBorder="1" applyAlignment="1">
      <alignment horizontal="center" vertical="center" wrapText="1"/>
    </xf>
    <xf numFmtId="14" fontId="31" fillId="0" borderId="1" xfId="4" applyNumberFormat="1" applyFont="1" applyBorder="1" applyAlignment="1">
      <alignment horizontal="center" vertical="center" wrapText="1"/>
    </xf>
    <xf numFmtId="0" fontId="6" fillId="21" borderId="1" xfId="4" applyFont="1" applyFill="1" applyBorder="1" applyAlignment="1">
      <alignment horizontal="center" vertical="center"/>
    </xf>
    <xf numFmtId="0" fontId="31" fillId="0" borderId="89" xfId="4" applyFont="1" applyBorder="1" applyAlignment="1">
      <alignment horizontal="justify" vertical="center" wrapText="1"/>
    </xf>
    <xf numFmtId="0" fontId="31" fillId="0" borderId="90" xfId="4" applyFont="1" applyBorder="1" applyAlignment="1">
      <alignment horizontal="justify" vertical="center"/>
    </xf>
    <xf numFmtId="0" fontId="31" fillId="0" borderId="91" xfId="4" applyFont="1" applyBorder="1" applyAlignment="1">
      <alignment horizontal="justify" vertical="center"/>
    </xf>
    <xf numFmtId="0" fontId="6" fillId="0" borderId="83" xfId="4" applyFont="1" applyBorder="1" applyAlignment="1">
      <alignment horizontal="center"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28" fillId="21" borderId="1" xfId="4" applyFont="1" applyFill="1" applyBorder="1" applyAlignment="1">
      <alignment horizontal="center" vertical="center"/>
    </xf>
    <xf numFmtId="0" fontId="31" fillId="0" borderId="2" xfId="4" applyFont="1" applyBorder="1" applyAlignment="1">
      <alignment horizontal="left" vertical="center" wrapText="1"/>
    </xf>
    <xf numFmtId="0" fontId="31" fillId="0" borderId="3" xfId="4" applyFont="1" applyBorder="1" applyAlignment="1">
      <alignment horizontal="left" vertical="center" wrapText="1"/>
    </xf>
    <xf numFmtId="0" fontId="31" fillId="0" borderId="84" xfId="4" applyFont="1" applyBorder="1" applyAlignment="1">
      <alignment horizontal="left" vertical="center" wrapText="1"/>
    </xf>
    <xf numFmtId="0" fontId="28" fillId="0" borderId="1" xfId="4" applyFont="1" applyBorder="1" applyAlignment="1">
      <alignment horizontal="left" vertical="center" wrapText="1"/>
    </xf>
    <xf numFmtId="0" fontId="29" fillId="0" borderId="82" xfId="4" applyFont="1" applyBorder="1" applyAlignment="1">
      <alignment horizontal="center" vertical="center"/>
    </xf>
    <xf numFmtId="0" fontId="29" fillId="0" borderId="83" xfId="4" applyFont="1" applyBorder="1" applyAlignment="1">
      <alignment horizontal="center" vertical="center"/>
    </xf>
    <xf numFmtId="0" fontId="29" fillId="0" borderId="81" xfId="4" applyFont="1" applyBorder="1" applyAlignment="1">
      <alignment horizontal="center" vertical="center"/>
    </xf>
    <xf numFmtId="0" fontId="28" fillId="20" borderId="1" xfId="4" applyFont="1" applyFill="1" applyBorder="1" applyAlignment="1">
      <alignment horizontal="center" vertical="center"/>
    </xf>
    <xf numFmtId="0" fontId="28" fillId="0" borderId="82" xfId="4" applyFont="1" applyBorder="1" applyAlignment="1">
      <alignment horizontal="left" vertical="center" wrapText="1"/>
    </xf>
    <xf numFmtId="0" fontId="28" fillId="0" borderId="81" xfId="4" applyFont="1" applyBorder="1" applyAlignment="1">
      <alignment horizontal="left" vertical="center" wrapText="1"/>
    </xf>
    <xf numFmtId="0" fontId="28" fillId="0" borderId="82" xfId="4" applyFont="1" applyBorder="1" applyAlignment="1">
      <alignment horizontal="center" vertical="center"/>
    </xf>
    <xf numFmtId="0" fontId="28" fillId="0" borderId="83" xfId="4" applyFont="1" applyBorder="1" applyAlignment="1">
      <alignment horizontal="center" vertical="center"/>
    </xf>
    <xf numFmtId="0" fontId="28" fillId="0" borderId="81" xfId="4" applyFont="1" applyBorder="1" applyAlignment="1">
      <alignment horizontal="center" vertical="center"/>
    </xf>
    <xf numFmtId="0" fontId="28" fillId="0" borderId="82" xfId="4" applyFont="1" applyBorder="1" applyAlignment="1">
      <alignment horizontal="center" vertical="center" wrapText="1"/>
    </xf>
    <xf numFmtId="0" fontId="28" fillId="0" borderId="83" xfId="4" applyFont="1" applyBorder="1" applyAlignment="1">
      <alignment horizontal="center" vertical="center" wrapText="1"/>
    </xf>
    <xf numFmtId="0" fontId="28" fillId="0" borderId="81" xfId="4" applyFont="1" applyBorder="1" applyAlignment="1">
      <alignment horizontal="center" vertical="center" wrapText="1"/>
    </xf>
    <xf numFmtId="0" fontId="28" fillId="0" borderId="1" xfId="4" applyFont="1" applyBorder="1" applyAlignment="1">
      <alignment horizontal="center" vertical="center"/>
    </xf>
    <xf numFmtId="0" fontId="28" fillId="20" borderId="82" xfId="4" applyFont="1" applyFill="1" applyBorder="1" applyAlignment="1">
      <alignment horizontal="center" vertical="center"/>
    </xf>
    <xf numFmtId="0" fontId="28" fillId="20" borderId="83" xfId="4" applyFont="1" applyFill="1" applyBorder="1" applyAlignment="1">
      <alignment horizontal="center" vertical="center"/>
    </xf>
    <xf numFmtId="0" fontId="28" fillId="20" borderId="81" xfId="4" applyFont="1" applyFill="1" applyBorder="1" applyAlignment="1">
      <alignment horizontal="center" vertical="center"/>
    </xf>
    <xf numFmtId="9" fontId="31" fillId="0" borderId="82" xfId="4" applyNumberFormat="1" applyFont="1" applyBorder="1" applyAlignment="1">
      <alignment horizontal="center" vertical="center" wrapText="1"/>
    </xf>
    <xf numFmtId="9" fontId="31" fillId="0" borderId="81" xfId="4" applyNumberFormat="1" applyFont="1" applyBorder="1" applyAlignment="1">
      <alignment horizontal="center" vertical="center" wrapText="1"/>
    </xf>
    <xf numFmtId="0" fontId="28" fillId="0" borderId="68" xfId="4" applyFont="1" applyBorder="1" applyAlignment="1">
      <alignment horizontal="center" vertical="center" wrapText="1"/>
    </xf>
    <xf numFmtId="0" fontId="28" fillId="0" borderId="58" xfId="4" applyFont="1" applyBorder="1" applyAlignment="1">
      <alignment horizontal="center" vertical="center" wrapText="1"/>
    </xf>
    <xf numFmtId="0" fontId="28" fillId="0" borderId="2" xfId="4" applyFont="1" applyBorder="1" applyAlignment="1">
      <alignment horizontal="center" vertical="center" wrapText="1"/>
    </xf>
    <xf numFmtId="0" fontId="28" fillId="0" borderId="84" xfId="4" applyFont="1" applyBorder="1" applyAlignment="1">
      <alignment horizontal="center" vertical="center" wrapText="1"/>
    </xf>
    <xf numFmtId="0" fontId="28" fillId="0" borderId="4" xfId="4" applyFont="1" applyBorder="1" applyAlignment="1">
      <alignment horizontal="center" vertical="center" wrapText="1"/>
    </xf>
    <xf numFmtId="0" fontId="28" fillId="0" borderId="6" xfId="4" applyFont="1" applyBorder="1" applyAlignment="1">
      <alignment horizontal="center" vertical="center" wrapText="1"/>
    </xf>
    <xf numFmtId="0" fontId="28" fillId="3" borderId="82" xfId="4" applyFont="1" applyFill="1" applyBorder="1" applyAlignment="1">
      <alignment horizontal="center" vertical="center"/>
    </xf>
    <xf numFmtId="0" fontId="28" fillId="3" borderId="83" xfId="4" applyFont="1" applyFill="1" applyBorder="1" applyAlignment="1">
      <alignment horizontal="center" vertical="center"/>
    </xf>
    <xf numFmtId="0" fontId="28" fillId="3" borderId="81" xfId="4" applyFont="1" applyFill="1" applyBorder="1" applyAlignment="1">
      <alignment horizontal="center" vertical="center"/>
    </xf>
    <xf numFmtId="0" fontId="28" fillId="0" borderId="3" xfId="4" applyFont="1" applyBorder="1" applyAlignment="1">
      <alignment horizontal="center" vertical="center" wrapText="1"/>
    </xf>
    <xf numFmtId="0" fontId="28" fillId="0" borderId="5" xfId="4" applyFont="1" applyBorder="1" applyAlignment="1">
      <alignment horizontal="center" vertical="center" wrapText="1"/>
    </xf>
    <xf numFmtId="9" fontId="31" fillId="0" borderId="1" xfId="4" applyNumberFormat="1" applyFont="1" applyBorder="1" applyAlignment="1">
      <alignment horizontal="center" vertical="center" wrapText="1"/>
    </xf>
    <xf numFmtId="49" fontId="31" fillId="0" borderId="1" xfId="4" applyNumberFormat="1"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4"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49" fontId="31" fillId="0" borderId="82" xfId="4" applyNumberFormat="1" applyFont="1" applyBorder="1" applyAlignment="1">
      <alignment horizontal="center" vertical="center" wrapText="1"/>
    </xf>
    <xf numFmtId="49" fontId="31" fillId="0" borderId="83" xfId="4" applyNumberFormat="1" applyFont="1" applyBorder="1" applyAlignment="1">
      <alignment horizontal="center" vertical="center" wrapText="1"/>
    </xf>
    <xf numFmtId="49" fontId="31" fillId="0" borderId="81" xfId="4" applyNumberFormat="1" applyFont="1" applyBorder="1" applyAlignment="1">
      <alignment horizontal="center" vertical="center" wrapText="1"/>
    </xf>
    <xf numFmtId="0" fontId="28" fillId="0" borderId="1" xfId="4" applyFont="1" applyBorder="1" applyAlignment="1">
      <alignment horizontal="center"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1" xfId="4" applyFont="1" applyBorder="1" applyAlignment="1">
      <alignment horizontal="center"/>
    </xf>
    <xf numFmtId="0" fontId="28" fillId="0" borderId="1" xfId="0" applyFont="1" applyBorder="1" applyAlignment="1">
      <alignment horizontal="center"/>
    </xf>
    <xf numFmtId="49" fontId="28" fillId="0" borderId="1" xfId="0" applyNumberFormat="1" applyFont="1" applyBorder="1" applyAlignment="1">
      <alignment horizontal="center"/>
    </xf>
    <xf numFmtId="0" fontId="31" fillId="0" borderId="82" xfId="4" applyFont="1" applyBorder="1" applyAlignment="1">
      <alignment horizontal="left" vertical="center" wrapText="1"/>
    </xf>
    <xf numFmtId="0" fontId="31" fillId="0" borderId="83" xfId="4" applyFont="1" applyBorder="1" applyAlignment="1">
      <alignment horizontal="left" vertical="center" wrapText="1"/>
    </xf>
    <xf numFmtId="0" fontId="31" fillId="0" borderId="81" xfId="4" applyFont="1" applyBorder="1" applyAlignment="1">
      <alignment horizontal="left" vertical="center" wrapText="1"/>
    </xf>
    <xf numFmtId="0" fontId="31" fillId="3" borderId="2" xfId="4" applyFont="1" applyFill="1" applyBorder="1" applyAlignment="1">
      <alignment horizontal="left" vertical="center" wrapText="1"/>
    </xf>
    <xf numFmtId="0" fontId="31" fillId="3" borderId="3" xfId="4" applyFont="1" applyFill="1" applyBorder="1" applyAlignment="1">
      <alignment horizontal="left" vertical="center" wrapText="1"/>
    </xf>
    <xf numFmtId="0" fontId="31" fillId="3" borderId="84" xfId="4" applyFont="1" applyFill="1" applyBorder="1" applyAlignment="1">
      <alignment horizontal="left" vertical="center" wrapText="1"/>
    </xf>
    <xf numFmtId="0" fontId="31" fillId="3" borderId="2" xfId="4" applyFont="1" applyFill="1" applyBorder="1" applyAlignment="1">
      <alignment horizontal="justify" vertical="center" wrapText="1"/>
    </xf>
    <xf numFmtId="0" fontId="31" fillId="3" borderId="3" xfId="4" applyFont="1" applyFill="1" applyBorder="1" applyAlignment="1">
      <alignment horizontal="justify" vertical="center" wrapText="1"/>
    </xf>
    <xf numFmtId="0" fontId="31" fillId="3" borderId="84" xfId="4" applyFont="1" applyFill="1" applyBorder="1" applyAlignment="1">
      <alignment horizontal="justify" vertical="center" wrapText="1"/>
    </xf>
    <xf numFmtId="0" fontId="29" fillId="3" borderId="82" xfId="4" applyFont="1" applyFill="1" applyBorder="1" applyAlignment="1">
      <alignment horizontal="center" vertical="center"/>
    </xf>
    <xf numFmtId="0" fontId="29" fillId="3" borderId="83" xfId="4" applyFont="1" applyFill="1" applyBorder="1" applyAlignment="1">
      <alignment horizontal="center" vertical="center"/>
    </xf>
    <xf numFmtId="0" fontId="29" fillId="3" borderId="81" xfId="4" applyFont="1" applyFill="1" applyBorder="1" applyAlignment="1">
      <alignment horizontal="center" vertical="center"/>
    </xf>
    <xf numFmtId="0" fontId="6" fillId="22" borderId="2" xfId="4" applyFont="1" applyFill="1" applyBorder="1" applyAlignment="1">
      <alignment horizontal="left" vertical="center" wrapText="1"/>
    </xf>
    <xf numFmtId="0" fontId="31" fillId="22" borderId="3" xfId="4" applyFont="1" applyFill="1" applyBorder="1" applyAlignment="1">
      <alignment horizontal="left" vertical="center" wrapText="1"/>
    </xf>
    <xf numFmtId="0" fontId="31" fillId="22" borderId="84" xfId="4" applyFont="1" applyFill="1" applyBorder="1" applyAlignment="1">
      <alignment horizontal="left" vertical="center" wrapText="1"/>
    </xf>
    <xf numFmtId="0" fontId="8" fillId="3" borderId="46" xfId="0" applyFont="1" applyFill="1" applyBorder="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8" fillId="3" borderId="48" xfId="0" applyFont="1" applyFill="1" applyBorder="1" applyAlignment="1" applyProtection="1">
      <alignment horizontal="center" vertical="center" wrapText="1"/>
      <protection locked="0"/>
    </xf>
    <xf numFmtId="0" fontId="17" fillId="3" borderId="76" xfId="0" applyFont="1" applyFill="1" applyBorder="1" applyAlignment="1" applyProtection="1">
      <alignment vertical="center" wrapText="1"/>
      <protection locked="0"/>
    </xf>
    <xf numFmtId="0" fontId="22" fillId="3" borderId="76" xfId="0" applyFont="1" applyFill="1" applyBorder="1" applyAlignment="1" applyProtection="1">
      <alignment horizontal="center" vertical="center" wrapText="1"/>
      <protection locked="0"/>
    </xf>
    <xf numFmtId="0" fontId="22" fillId="3" borderId="76" xfId="0" applyFont="1" applyFill="1" applyBorder="1" applyAlignment="1" applyProtection="1">
      <alignment vertical="center" wrapText="1"/>
      <protection locked="0"/>
    </xf>
    <xf numFmtId="0" fontId="13" fillId="3" borderId="54" xfId="0" applyFont="1" applyFill="1" applyBorder="1" applyAlignment="1" applyProtection="1">
      <alignment horizontal="left" vertical="center" wrapText="1"/>
      <protection locked="0"/>
    </xf>
    <xf numFmtId="0" fontId="13" fillId="3" borderId="60" xfId="0" applyFont="1" applyFill="1" applyBorder="1" applyAlignment="1" applyProtection="1">
      <alignment horizontal="left" vertical="center" wrapText="1"/>
      <protection locked="0"/>
    </xf>
    <xf numFmtId="0" fontId="17" fillId="3" borderId="65" xfId="0" applyFont="1" applyFill="1" applyBorder="1" applyAlignment="1" applyProtection="1">
      <alignment horizontal="center" vertical="center" wrapText="1"/>
      <protection locked="0"/>
    </xf>
    <xf numFmtId="0" fontId="13" fillId="3" borderId="49" xfId="0" applyFont="1" applyFill="1" applyBorder="1" applyAlignment="1" applyProtection="1">
      <alignment horizontal="left" vertical="center" wrapText="1"/>
      <protection locked="0"/>
    </xf>
    <xf numFmtId="0" fontId="13" fillId="3" borderId="63" xfId="0" applyFont="1" applyFill="1" applyBorder="1" applyAlignment="1" applyProtection="1">
      <alignment horizontal="left" vertical="center" wrapText="1"/>
      <protection locked="0"/>
    </xf>
    <xf numFmtId="0" fontId="17" fillId="3" borderId="66" xfId="0" applyFont="1" applyFill="1" applyBorder="1" applyAlignment="1" applyProtection="1">
      <alignment horizontal="center" vertical="center" wrapText="1"/>
      <protection locked="0"/>
    </xf>
    <xf numFmtId="0" fontId="13" fillId="3" borderId="56" xfId="0" applyFont="1" applyFill="1" applyBorder="1" applyAlignment="1" applyProtection="1">
      <alignment horizontal="left" vertical="center" wrapText="1"/>
      <protection locked="0"/>
    </xf>
    <xf numFmtId="0" fontId="13" fillId="3" borderId="61" xfId="0" applyFont="1" applyFill="1" applyBorder="1" applyAlignment="1" applyProtection="1">
      <alignment horizontal="left" vertical="center" wrapText="1"/>
      <protection locked="0"/>
    </xf>
    <xf numFmtId="0" fontId="17" fillId="3" borderId="67" xfId="0" applyFont="1" applyFill="1" applyBorder="1" applyAlignment="1" applyProtection="1">
      <alignment horizontal="center" vertical="center" wrapText="1"/>
      <protection locked="0"/>
    </xf>
    <xf numFmtId="9" fontId="17" fillId="3" borderId="76" xfId="0" applyNumberFormat="1" applyFont="1" applyFill="1" applyBorder="1" applyAlignment="1" applyProtection="1">
      <alignment horizontal="center" vertical="center" wrapText="1"/>
      <protection locked="0"/>
    </xf>
    <xf numFmtId="0" fontId="17" fillId="3" borderId="76" xfId="0" applyFont="1" applyFill="1" applyBorder="1" applyAlignment="1">
      <alignment horizontal="center" vertical="center" wrapText="1"/>
    </xf>
    <xf numFmtId="0" fontId="8" fillId="13" borderId="76" xfId="0" applyFont="1" applyFill="1" applyBorder="1" applyAlignment="1">
      <alignment horizontal="center" vertical="center" wrapText="1"/>
    </xf>
    <xf numFmtId="9" fontId="17" fillId="13" borderId="76" xfId="0" applyNumberFormat="1" applyFont="1" applyFill="1" applyBorder="1" applyAlignment="1">
      <alignment horizontal="center" vertical="center" wrapText="1"/>
    </xf>
    <xf numFmtId="0" fontId="17" fillId="13" borderId="76" xfId="0" applyFont="1" applyFill="1" applyBorder="1" applyAlignment="1">
      <alignment horizontal="center" vertical="center" wrapText="1"/>
    </xf>
    <xf numFmtId="9" fontId="17" fillId="13" borderId="92" xfId="0" applyNumberFormat="1" applyFont="1" applyFill="1" applyBorder="1" applyAlignment="1">
      <alignment horizontal="center" vertical="center" wrapText="1"/>
    </xf>
    <xf numFmtId="0" fontId="17" fillId="13" borderId="92" xfId="0" applyFont="1" applyFill="1" applyBorder="1" applyAlignment="1">
      <alignment horizontal="center" vertical="center" wrapText="1"/>
    </xf>
    <xf numFmtId="9" fontId="17" fillId="13" borderId="50" xfId="0" applyNumberFormat="1" applyFont="1" applyFill="1" applyBorder="1" applyAlignment="1">
      <alignment horizontal="center" vertical="center" wrapText="1"/>
    </xf>
    <xf numFmtId="0" fontId="17" fillId="13" borderId="50" xfId="0" applyFont="1" applyFill="1" applyBorder="1" applyAlignment="1">
      <alignment horizontal="center" vertical="center" wrapText="1"/>
    </xf>
    <xf numFmtId="9" fontId="17" fillId="13" borderId="93" xfId="0" applyNumberFormat="1" applyFont="1" applyFill="1" applyBorder="1" applyAlignment="1">
      <alignment horizontal="center" vertical="center" wrapText="1"/>
    </xf>
    <xf numFmtId="0" fontId="17" fillId="13" borderId="93" xfId="0" applyFont="1" applyFill="1" applyBorder="1" applyAlignment="1">
      <alignment horizontal="center" vertical="center" wrapText="1"/>
    </xf>
    <xf numFmtId="0" fontId="22" fillId="3" borderId="46" xfId="0" applyFont="1" applyFill="1" applyBorder="1" applyAlignment="1" applyProtection="1">
      <alignment horizontal="center" vertical="center" wrapText="1"/>
      <protection locked="0"/>
    </xf>
    <xf numFmtId="0" fontId="22" fillId="3" borderId="47" xfId="0" applyFont="1" applyFill="1" applyBorder="1" applyAlignment="1" applyProtection="1">
      <alignment horizontal="center" vertical="center" wrapText="1"/>
      <protection locked="0"/>
    </xf>
    <xf numFmtId="0" fontId="22" fillId="3" borderId="48" xfId="0" applyFont="1" applyFill="1" applyBorder="1" applyAlignment="1" applyProtection="1">
      <alignment horizontal="center" vertical="center" wrapText="1"/>
      <protection locked="0"/>
    </xf>
    <xf numFmtId="9" fontId="17" fillId="3" borderId="65" xfId="0" applyNumberFormat="1" applyFont="1" applyFill="1" applyBorder="1" applyAlignment="1" applyProtection="1">
      <alignment horizontal="center" vertical="center" wrapText="1"/>
      <protection locked="0"/>
    </xf>
    <xf numFmtId="9" fontId="17" fillId="3" borderId="66" xfId="0" applyNumberFormat="1" applyFont="1" applyFill="1" applyBorder="1" applyAlignment="1" applyProtection="1">
      <alignment horizontal="center" vertical="center" wrapText="1"/>
      <protection locked="0"/>
    </xf>
    <xf numFmtId="9" fontId="17" fillId="3" borderId="67" xfId="0" applyNumberFormat="1" applyFont="1" applyFill="1" applyBorder="1" applyAlignment="1" applyProtection="1">
      <alignment horizontal="center" vertical="center" wrapText="1"/>
      <protection locked="0"/>
    </xf>
    <xf numFmtId="0" fontId="8" fillId="3" borderId="94" xfId="0" applyFont="1" applyFill="1" applyBorder="1" applyAlignment="1" applyProtection="1">
      <alignment horizontal="center" vertical="center" wrapText="1"/>
      <protection locked="0"/>
    </xf>
    <xf numFmtId="0" fontId="8" fillId="3" borderId="95" xfId="0" applyFont="1" applyFill="1" applyBorder="1" applyAlignment="1" applyProtection="1">
      <alignment horizontal="center" vertical="center" wrapText="1"/>
      <protection locked="0"/>
    </xf>
    <xf numFmtId="0" fontId="8" fillId="3" borderId="96" xfId="0" applyFont="1" applyFill="1" applyBorder="1" applyAlignment="1" applyProtection="1">
      <alignment horizontal="center" vertical="center" wrapText="1"/>
      <protection locked="0"/>
    </xf>
    <xf numFmtId="0" fontId="8" fillId="3" borderId="97" xfId="0" applyFont="1" applyFill="1" applyBorder="1" applyAlignment="1" applyProtection="1">
      <alignment vertical="center" wrapText="1"/>
      <protection locked="0"/>
    </xf>
    <xf numFmtId="9" fontId="17" fillId="3" borderId="98" xfId="0" applyNumberFormat="1" applyFont="1" applyFill="1" applyBorder="1" applyAlignment="1" applyProtection="1">
      <alignment horizontal="center" vertical="center" wrapText="1"/>
      <protection locked="0"/>
    </xf>
    <xf numFmtId="0" fontId="17" fillId="3" borderId="97" xfId="0" applyFont="1" applyFill="1" applyBorder="1" applyAlignment="1" applyProtection="1">
      <alignment vertical="center" wrapText="1"/>
      <protection locked="0"/>
    </xf>
    <xf numFmtId="9" fontId="17" fillId="3" borderId="101" xfId="0" applyNumberFormat="1" applyFont="1" applyFill="1" applyBorder="1" applyAlignment="1" applyProtection="1">
      <alignment horizontal="center" vertical="center" wrapText="1"/>
      <protection locked="0"/>
    </xf>
    <xf numFmtId="0" fontId="22" fillId="3" borderId="99" xfId="0"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locked="0"/>
    </xf>
    <xf numFmtId="0" fontId="22" fillId="3" borderId="100" xfId="0" applyFont="1" applyFill="1" applyBorder="1" applyAlignment="1" applyProtection="1">
      <alignment horizontal="center" vertical="center" wrapText="1"/>
      <protection locked="0"/>
    </xf>
    <xf numFmtId="0" fontId="22" fillId="3" borderId="6" xfId="0" applyFont="1" applyFill="1" applyBorder="1" applyAlignment="1" applyProtection="1">
      <alignment vertical="center" wrapText="1"/>
      <protection locked="0"/>
    </xf>
    <xf numFmtId="0" fontId="22" fillId="3" borderId="102" xfId="0" applyFont="1" applyFill="1" applyBorder="1" applyAlignment="1" applyProtection="1">
      <alignment horizontal="center" vertical="center" wrapText="1"/>
      <protection locked="0"/>
    </xf>
    <xf numFmtId="0" fontId="22" fillId="3" borderId="103" xfId="0" applyFont="1" applyFill="1" applyBorder="1" applyAlignment="1" applyProtection="1">
      <alignment horizontal="center" vertical="center" wrapText="1"/>
      <protection locked="0"/>
    </xf>
    <xf numFmtId="0" fontId="22" fillId="3" borderId="104" xfId="0" applyFont="1" applyFill="1" applyBorder="1" applyAlignment="1" applyProtection="1">
      <alignment horizontal="center" vertical="center" wrapText="1"/>
      <protection locked="0"/>
    </xf>
    <xf numFmtId="0" fontId="22" fillId="3" borderId="53" xfId="0" applyFont="1" applyFill="1" applyBorder="1" applyAlignment="1" applyProtection="1">
      <alignment vertical="center" wrapText="1"/>
      <protection locked="0"/>
    </xf>
    <xf numFmtId="9" fontId="17" fillId="3" borderId="105" xfId="0" applyNumberFormat="1" applyFont="1" applyFill="1" applyBorder="1" applyAlignment="1" applyProtection="1">
      <alignment horizontal="center" vertical="center" wrapText="1"/>
      <protection locked="0"/>
    </xf>
    <xf numFmtId="0" fontId="8" fillId="3" borderId="6" xfId="0" applyFont="1" applyFill="1" applyBorder="1" applyAlignment="1" applyProtection="1">
      <alignment vertical="center" wrapText="1"/>
      <protection locked="0"/>
    </xf>
    <xf numFmtId="0" fontId="29" fillId="0" borderId="0" xfId="4" applyFont="1"/>
    <xf numFmtId="0" fontId="29" fillId="0" borderId="85" xfId="4" applyFont="1" applyBorder="1"/>
    <xf numFmtId="0" fontId="29" fillId="0" borderId="53" xfId="4" applyFont="1" applyBorder="1"/>
    <xf numFmtId="0" fontId="29" fillId="0" borderId="86" xfId="4" applyFont="1" applyBorder="1"/>
    <xf numFmtId="0" fontId="29" fillId="0" borderId="87" xfId="4" applyFont="1" applyBorder="1"/>
    <xf numFmtId="0" fontId="29" fillId="0" borderId="88" xfId="4" applyFont="1" applyBorder="1"/>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GES-TIC-001'!$C$30</c:f>
              <c:strCache>
                <c:ptCount val="1"/>
                <c:pt idx="0">
                  <c:v>Resultado monitoreo</c:v>
                </c:pt>
              </c:strCache>
            </c:strRef>
          </c:tx>
          <c:spPr>
            <a:solidFill>
              <a:srgbClr val="004586"/>
            </a:solidFill>
            <a:ln w="25400">
              <a:noFill/>
            </a:ln>
          </c:spPr>
          <c:invertIfNegative val="0"/>
          <c:cat>
            <c:strRef>
              <c:f>'IN-PEI GES-TIC-001'!$B$31:$B$42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GES-TIC-001'!$C$31:$C$34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B465-404B-97E1-E7FD0289F515}"/>
            </c:ext>
          </c:extLst>
        </c:ser>
        <c:dLbls>
          <c:showLegendKey val="0"/>
          <c:showVal val="0"/>
          <c:showCatName val="0"/>
          <c:showSerName val="0"/>
          <c:showPercent val="0"/>
          <c:showBubbleSize val="0"/>
        </c:dLbls>
        <c:gapWidth val="150"/>
        <c:axId val="228496544"/>
        <c:axId val="228497328"/>
      </c:barChart>
      <c:lineChart>
        <c:grouping val="standard"/>
        <c:varyColors val="0"/>
        <c:ser>
          <c:idx val="1"/>
          <c:order val="1"/>
          <c:tx>
            <c:strRef>
              <c:f>'IN-PEI GES-TIC-001'!$D$30</c:f>
              <c:strCache>
                <c:ptCount val="1"/>
                <c:pt idx="0">
                  <c:v>Resultado Meta Vigencia</c:v>
                </c:pt>
              </c:strCache>
            </c:strRef>
          </c:tx>
          <c:marker>
            <c:symbol val="none"/>
          </c:marker>
          <c:cat>
            <c:strRef>
              <c:f>'IN-PEI GES-TIC-001'!$B$31:$B$42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B465-404B-97E1-E7FD0289F515}"/>
            </c:ext>
          </c:extLst>
        </c:ser>
        <c:ser>
          <c:idx val="0"/>
          <c:order val="2"/>
          <c:tx>
            <c:strRef>
              <c:f>'IN-PEI GES-TIC-001'!$E$30</c:f>
              <c:strCache>
                <c:ptCount val="1"/>
                <c:pt idx="0">
                  <c:v>Resultado Meta Cuatrienio*</c:v>
                </c:pt>
              </c:strCache>
            </c:strRef>
          </c:tx>
          <c:spPr>
            <a:ln w="38100">
              <a:solidFill>
                <a:srgbClr val="00B050"/>
              </a:solidFill>
              <a:prstDash val="solid"/>
            </a:ln>
          </c:spPr>
          <c:marker>
            <c:symbol val="none"/>
          </c:marker>
          <c:cat>
            <c:strRef>
              <c:f>'IN-PEI GES-TIC-001'!$B$31:$B$42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GES-TIC-001'!$E$31:$E$34</c:f>
              <c:numCache>
                <c:formatCode>0%</c:formatCode>
                <c:ptCount val="4"/>
                <c:pt idx="0">
                  <c:v>0.5</c:v>
                </c:pt>
              </c:numCache>
            </c:numRef>
          </c:val>
          <c:smooth val="0"/>
          <c:extLst>
            <c:ext xmlns:c16="http://schemas.microsoft.com/office/drawing/2014/chart" uri="{C3380CC4-5D6E-409C-BE32-E72D297353CC}">
              <c16:uniqueId val="{00000002-B465-404B-97E1-E7FD0289F515}"/>
            </c:ext>
          </c:extLst>
        </c:ser>
        <c:dLbls>
          <c:showLegendKey val="0"/>
          <c:showVal val="0"/>
          <c:showCatName val="0"/>
          <c:showSerName val="0"/>
          <c:showPercent val="0"/>
          <c:showBubbleSize val="0"/>
        </c:dLbls>
        <c:marker val="1"/>
        <c:smooth val="0"/>
        <c:axId val="228496544"/>
        <c:axId val="228497328"/>
      </c:lineChart>
      <c:catAx>
        <c:axId val="22849654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28497328"/>
        <c:crossesAt val="0"/>
        <c:auto val="1"/>
        <c:lblAlgn val="ctr"/>
        <c:lblOffset val="100"/>
        <c:tickLblSkip val="1"/>
        <c:tickMarkSkip val="1"/>
        <c:noMultiLvlLbl val="0"/>
      </c:catAx>
      <c:valAx>
        <c:axId val="22849732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849654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GES-TIC-002'!$C$30</c:f>
              <c:strCache>
                <c:ptCount val="1"/>
                <c:pt idx="0">
                  <c:v>Resultado monitoreo</c:v>
                </c:pt>
              </c:strCache>
            </c:strRef>
          </c:tx>
          <c:spPr>
            <a:solidFill>
              <a:srgbClr val="004586"/>
            </a:solidFill>
            <a:ln w="25400">
              <a:noFill/>
            </a:ln>
          </c:spPr>
          <c:invertIfNegative val="0"/>
          <c:cat>
            <c:strRef>
              <c:f>'IN-PEI GES-TIC-002'!$B$31:$B$42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GES-TIC-002'!$C$31:$C$34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CE17-4863-9171-BC39BCCC80D1}"/>
            </c:ext>
          </c:extLst>
        </c:ser>
        <c:dLbls>
          <c:showLegendKey val="0"/>
          <c:showVal val="0"/>
          <c:showCatName val="0"/>
          <c:showSerName val="0"/>
          <c:showPercent val="0"/>
          <c:showBubbleSize val="0"/>
        </c:dLbls>
        <c:gapWidth val="150"/>
        <c:axId val="228496936"/>
        <c:axId val="228495368"/>
      </c:barChart>
      <c:lineChart>
        <c:grouping val="standard"/>
        <c:varyColors val="0"/>
        <c:ser>
          <c:idx val="1"/>
          <c:order val="1"/>
          <c:tx>
            <c:strRef>
              <c:f>'IN-PEI GES-TIC-002'!$D$30</c:f>
              <c:strCache>
                <c:ptCount val="1"/>
                <c:pt idx="0">
                  <c:v>Resultado Meta Vigencia</c:v>
                </c:pt>
              </c:strCache>
            </c:strRef>
          </c:tx>
          <c:marker>
            <c:symbol val="none"/>
          </c:marker>
          <c:cat>
            <c:strRef>
              <c:f>'IN-PEI GES-TIC-002'!$B$31:$B$42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CE17-4863-9171-BC39BCCC80D1}"/>
            </c:ext>
          </c:extLst>
        </c:ser>
        <c:ser>
          <c:idx val="0"/>
          <c:order val="2"/>
          <c:tx>
            <c:strRef>
              <c:f>'IN-PEI GES-TIC-002'!$E$30</c:f>
              <c:strCache>
                <c:ptCount val="1"/>
                <c:pt idx="0">
                  <c:v>Resultado Meta Cuatrienio*</c:v>
                </c:pt>
              </c:strCache>
            </c:strRef>
          </c:tx>
          <c:spPr>
            <a:ln w="38100">
              <a:solidFill>
                <a:srgbClr val="00B050"/>
              </a:solidFill>
              <a:prstDash val="solid"/>
            </a:ln>
          </c:spPr>
          <c:marker>
            <c:symbol val="none"/>
          </c:marker>
          <c:cat>
            <c:strRef>
              <c:f>'IN-PEI GES-TIC-002'!$B$31:$B$42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GES-TIC-002'!$E$31:$E$34</c:f>
              <c:numCache>
                <c:formatCode>0%</c:formatCode>
                <c:ptCount val="4"/>
                <c:pt idx="0">
                  <c:v>0.5</c:v>
                </c:pt>
              </c:numCache>
            </c:numRef>
          </c:val>
          <c:smooth val="0"/>
          <c:extLst>
            <c:ext xmlns:c16="http://schemas.microsoft.com/office/drawing/2014/chart" uri="{C3380CC4-5D6E-409C-BE32-E72D297353CC}">
              <c16:uniqueId val="{00000002-CE17-4863-9171-BC39BCCC80D1}"/>
            </c:ext>
          </c:extLst>
        </c:ser>
        <c:dLbls>
          <c:showLegendKey val="0"/>
          <c:showVal val="0"/>
          <c:showCatName val="0"/>
          <c:showSerName val="0"/>
          <c:showPercent val="0"/>
          <c:showBubbleSize val="0"/>
        </c:dLbls>
        <c:marker val="1"/>
        <c:smooth val="0"/>
        <c:axId val="228496936"/>
        <c:axId val="228495368"/>
      </c:lineChart>
      <c:catAx>
        <c:axId val="2284969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28495368"/>
        <c:crossesAt val="0"/>
        <c:auto val="1"/>
        <c:lblAlgn val="ctr"/>
        <c:lblOffset val="100"/>
        <c:tickLblSkip val="1"/>
        <c:tickMarkSkip val="1"/>
        <c:noMultiLvlLbl val="0"/>
      </c:catAx>
      <c:valAx>
        <c:axId val="22849536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849693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GES-TIC-003'!$C$30</c:f>
              <c:strCache>
                <c:ptCount val="1"/>
                <c:pt idx="0">
                  <c:v>Resultado monitoreo</c:v>
                </c:pt>
              </c:strCache>
            </c:strRef>
          </c:tx>
          <c:spPr>
            <a:solidFill>
              <a:srgbClr val="004586"/>
            </a:solidFill>
            <a:ln w="25400">
              <a:noFill/>
            </a:ln>
          </c:spPr>
          <c:invertIfNegative val="0"/>
          <c:cat>
            <c:strRef>
              <c:f>'IN-PEI GES-TIC-003'!$B$31:$B$42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GES-TIC-003'!$C$31:$C$34</c:f>
              <c:numCache>
                <c:formatCode>0%</c:formatCode>
                <c:ptCount val="4"/>
                <c:pt idx="0">
                  <c:v>0.93664202745512148</c:v>
                </c:pt>
                <c:pt idx="1">
                  <c:v>0.93465346534653471</c:v>
                </c:pt>
                <c:pt idx="2">
                  <c:v>0</c:v>
                </c:pt>
                <c:pt idx="3">
                  <c:v>0</c:v>
                </c:pt>
              </c:numCache>
            </c:numRef>
          </c:val>
          <c:extLst>
            <c:ext xmlns:c16="http://schemas.microsoft.com/office/drawing/2014/chart" uri="{C3380CC4-5D6E-409C-BE32-E72D297353CC}">
              <c16:uniqueId val="{00000000-8DAF-4D41-8278-779648762669}"/>
            </c:ext>
          </c:extLst>
        </c:ser>
        <c:dLbls>
          <c:showLegendKey val="0"/>
          <c:showVal val="0"/>
          <c:showCatName val="0"/>
          <c:showSerName val="0"/>
          <c:showPercent val="0"/>
          <c:showBubbleSize val="0"/>
        </c:dLbls>
        <c:gapWidth val="150"/>
        <c:axId val="226290024"/>
        <c:axId val="226289632"/>
      </c:barChart>
      <c:lineChart>
        <c:grouping val="standard"/>
        <c:varyColors val="0"/>
        <c:ser>
          <c:idx val="1"/>
          <c:order val="1"/>
          <c:tx>
            <c:strRef>
              <c:f>'IN-PEI GES-TIC-003'!$D$30</c:f>
              <c:strCache>
                <c:ptCount val="1"/>
                <c:pt idx="0">
                  <c:v>Resultado Meta Vigencia</c:v>
                </c:pt>
              </c:strCache>
            </c:strRef>
          </c:tx>
          <c:marker>
            <c:symbol val="none"/>
          </c:marker>
          <c:cat>
            <c:strRef>
              <c:f>'IN-PEI GES-TIC-003'!$B$31:$B$42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8DAF-4D41-8278-779648762669}"/>
            </c:ext>
          </c:extLst>
        </c:ser>
        <c:ser>
          <c:idx val="0"/>
          <c:order val="2"/>
          <c:tx>
            <c:strRef>
              <c:f>'IN-PEI GES-TIC-003'!$E$30</c:f>
              <c:strCache>
                <c:ptCount val="1"/>
                <c:pt idx="0">
                  <c:v>Resultado Meta Cuatrienio*</c:v>
                </c:pt>
              </c:strCache>
            </c:strRef>
          </c:tx>
          <c:spPr>
            <a:ln w="38100">
              <a:solidFill>
                <a:srgbClr val="00B050"/>
              </a:solidFill>
              <a:prstDash val="solid"/>
            </a:ln>
          </c:spPr>
          <c:marker>
            <c:symbol val="none"/>
          </c:marker>
          <c:cat>
            <c:strRef>
              <c:f>'IN-PEI GES-TIC-003'!$B$31:$B$42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GES-TIC-003'!$E$31:$E$34</c:f>
              <c:numCache>
                <c:formatCode>0%</c:formatCode>
                <c:ptCount val="4"/>
                <c:pt idx="0">
                  <c:v>0.46782387320041408</c:v>
                </c:pt>
              </c:numCache>
            </c:numRef>
          </c:val>
          <c:smooth val="0"/>
          <c:extLst>
            <c:ext xmlns:c16="http://schemas.microsoft.com/office/drawing/2014/chart" uri="{C3380CC4-5D6E-409C-BE32-E72D297353CC}">
              <c16:uniqueId val="{00000002-8DAF-4D41-8278-779648762669}"/>
            </c:ext>
          </c:extLst>
        </c:ser>
        <c:dLbls>
          <c:showLegendKey val="0"/>
          <c:showVal val="0"/>
          <c:showCatName val="0"/>
          <c:showSerName val="0"/>
          <c:showPercent val="0"/>
          <c:showBubbleSize val="0"/>
        </c:dLbls>
        <c:marker val="1"/>
        <c:smooth val="0"/>
        <c:axId val="226290024"/>
        <c:axId val="226289632"/>
      </c:lineChart>
      <c:catAx>
        <c:axId val="22629002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26289632"/>
        <c:crossesAt val="0"/>
        <c:auto val="1"/>
        <c:lblAlgn val="ctr"/>
        <c:lblOffset val="100"/>
        <c:tickLblSkip val="1"/>
        <c:tickMarkSkip val="1"/>
        <c:noMultiLvlLbl val="0"/>
      </c:catAx>
      <c:valAx>
        <c:axId val="2262896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629002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2160" y="10387965"/>
    <xdr:ext cx="7665720" cy="2855595"/>
    <xdr:graphicFrame macro="">
      <xdr:nvGraphicFramePr>
        <xdr:cNvPr id="2" name="Gráfico 3">
          <a:extLst>
            <a:ext uri="{FF2B5EF4-FFF2-40B4-BE49-F238E27FC236}">
              <a16:creationId xmlns:a16="http://schemas.microsoft.com/office/drawing/2014/main" id="{9157A0EF-4F0C-4C38-A94E-22479DE26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507851</xdr:colOff>
      <xdr:row>0</xdr:row>
      <xdr:rowOff>45720</xdr:rowOff>
    </xdr:from>
    <xdr:to>
      <xdr:col>2</xdr:col>
      <xdr:colOff>382856</xdr:colOff>
      <xdr:row>3</xdr:row>
      <xdr:rowOff>137160</xdr:rowOff>
    </xdr:to>
    <xdr:pic>
      <xdr:nvPicPr>
        <xdr:cNvPr id="3" name="Imagen 22">
          <a:extLst>
            <a:ext uri="{FF2B5EF4-FFF2-40B4-BE49-F238E27FC236}">
              <a16:creationId xmlns:a16="http://schemas.microsoft.com/office/drawing/2014/main" id="{B3571A03-7E10-4102-977A-2ADA9497AA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0276"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911214" y="10328910"/>
    <xdr:ext cx="7545705" cy="3013710"/>
    <xdr:graphicFrame macro="">
      <xdr:nvGraphicFramePr>
        <xdr:cNvPr id="2" name="Gráfico 3">
          <a:extLst>
            <a:ext uri="{FF2B5EF4-FFF2-40B4-BE49-F238E27FC236}">
              <a16:creationId xmlns:a16="http://schemas.microsoft.com/office/drawing/2014/main" id="{E04E2F85-06FF-4D07-B5BD-27E800E25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529F1DF6-0BCA-4AB9-881D-956ED7CC14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5844540" y="10319385"/>
    <xdr:ext cx="7528560" cy="3023235"/>
    <xdr:graphicFrame macro="">
      <xdr:nvGraphicFramePr>
        <xdr:cNvPr id="2" name="Gráfico 3">
          <a:extLst>
            <a:ext uri="{FF2B5EF4-FFF2-40B4-BE49-F238E27FC236}">
              <a16:creationId xmlns:a16="http://schemas.microsoft.com/office/drawing/2014/main" id="{D1BB5638-CE1B-4A89-B059-D54680FDA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F678AD91-C4CF-4DB0-8D3B-F5266744D4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2NDO%20TRIMESTRE%20INDICADORES%20ESTRATEGICOS%20Y%20GESTI&#211;N%20GTIC%2026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TIC-001"/>
      <sheetName val="IN-PEI GES-TIC-002"/>
      <sheetName val="IN-PEI GES-TIC-003"/>
      <sheetName val="Lista de indicadores"/>
      <sheetName val="Hoja1"/>
    </sheetNames>
    <sheetDataSet>
      <sheetData sheetId="0">
        <row r="30">
          <cell r="C30" t="str">
            <v>Resultado monitoreo</v>
          </cell>
          <cell r="D30" t="str">
            <v>Resultado Meta Vigencia</v>
          </cell>
          <cell r="E30" t="str">
            <v>Resultado Meta Cuatrienio*</v>
          </cell>
        </row>
        <row r="31">
          <cell r="B31" t="str">
            <v>Marzo</v>
          </cell>
          <cell r="C31">
            <v>1</v>
          </cell>
          <cell r="D31">
            <v>1</v>
          </cell>
          <cell r="E31">
            <v>0.5</v>
          </cell>
        </row>
        <row r="32">
          <cell r="B32" t="str">
            <v>Junio</v>
          </cell>
          <cell r="C32">
            <v>1</v>
          </cell>
          <cell r="D32">
            <v>1</v>
          </cell>
        </row>
        <row r="33">
          <cell r="B33" t="str">
            <v>Septiembre</v>
          </cell>
          <cell r="C33">
            <v>0</v>
          </cell>
          <cell r="D33">
            <v>1</v>
          </cell>
        </row>
        <row r="34">
          <cell r="B34" t="str">
            <v>Diciembre</v>
          </cell>
          <cell r="C34">
            <v>0</v>
          </cell>
          <cell r="D34">
            <v>1</v>
          </cell>
        </row>
        <row r="35">
          <cell r="B35" t="str">
            <v>* 25% equivale a la Sumatoria del cuatrieno para un cumplimiento del 100% del Cuatrienio</v>
          </cell>
        </row>
      </sheetData>
      <sheetData sheetId="1">
        <row r="30">
          <cell r="C30" t="str">
            <v>Resultado monitoreo</v>
          </cell>
          <cell r="D30" t="str">
            <v>Resultado Meta Vigencia</v>
          </cell>
          <cell r="E30" t="str">
            <v>Resultado Meta Cuatrienio*</v>
          </cell>
        </row>
        <row r="31">
          <cell r="B31" t="str">
            <v>Marzo</v>
          </cell>
          <cell r="C31">
            <v>1</v>
          </cell>
          <cell r="D31">
            <v>1</v>
          </cell>
          <cell r="E31">
            <v>0.5</v>
          </cell>
        </row>
        <row r="32">
          <cell r="B32" t="str">
            <v>Junio</v>
          </cell>
          <cell r="C32">
            <v>1</v>
          </cell>
          <cell r="D32">
            <v>1</v>
          </cell>
        </row>
        <row r="33">
          <cell r="B33" t="str">
            <v>Septiembre</v>
          </cell>
          <cell r="C33">
            <v>0</v>
          </cell>
          <cell r="D33">
            <v>1</v>
          </cell>
        </row>
        <row r="34">
          <cell r="B34" t="str">
            <v>Diciembre</v>
          </cell>
          <cell r="C34">
            <v>0</v>
          </cell>
          <cell r="D34">
            <v>1</v>
          </cell>
        </row>
        <row r="35">
          <cell r="B35" t="str">
            <v>* 25% equivale a la Sumatoria del cuatrieno para un cumplimiento del 100% del Cuatrienio</v>
          </cell>
        </row>
      </sheetData>
      <sheetData sheetId="2">
        <row r="30">
          <cell r="C30" t="str">
            <v>Resultado monitoreo</v>
          </cell>
          <cell r="D30" t="str">
            <v>Resultado Meta Vigencia</v>
          </cell>
          <cell r="E30" t="str">
            <v>Resultado Meta Cuatrienio*</v>
          </cell>
        </row>
        <row r="31">
          <cell r="B31" t="str">
            <v>Marzo</v>
          </cell>
          <cell r="C31">
            <v>0.93664202745512148</v>
          </cell>
          <cell r="D31">
            <v>1</v>
          </cell>
          <cell r="E31">
            <v>0.46782387320041408</v>
          </cell>
        </row>
        <row r="32">
          <cell r="B32" t="str">
            <v>Junio</v>
          </cell>
          <cell r="C32">
            <v>0.93465346534653471</v>
          </cell>
          <cell r="D32">
            <v>1</v>
          </cell>
        </row>
        <row r="33">
          <cell r="B33" t="str">
            <v>Septiembre</v>
          </cell>
          <cell r="C33">
            <v>0</v>
          </cell>
          <cell r="D33">
            <v>1</v>
          </cell>
        </row>
        <row r="34">
          <cell r="B34" t="str">
            <v>Diciembre</v>
          </cell>
          <cell r="C34">
            <v>0</v>
          </cell>
          <cell r="D34">
            <v>1</v>
          </cell>
        </row>
        <row r="35">
          <cell r="B35" t="str">
            <v>* 25% equivale a la Sumatoria del cuatrieno para un cumplimiento del 100% del Cuatrienio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13"/>
  <sheetViews>
    <sheetView tabSelected="1" zoomScale="60" zoomScaleNormal="60" workbookViewId="0">
      <selection activeCell="D16" sqref="D16"/>
    </sheetView>
  </sheetViews>
  <sheetFormatPr baseColWidth="10" defaultColWidth="11.42578125" defaultRowHeight="15"/>
  <cols>
    <col min="1" max="1" width="34" style="1" customWidth="1"/>
    <col min="2" max="2" width="29.57031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ustomWidth="1"/>
    <col min="40" max="40" width="33.28515625" style="1" customWidth="1"/>
    <col min="41" max="41" width="80.28515625" style="1" customWidth="1"/>
    <col min="42" max="42" width="58.42578125" style="1" customWidth="1"/>
    <col min="43" max="43" width="44.85546875" style="1" customWidth="1"/>
    <col min="44" max="44" width="22.5703125" style="1" customWidth="1"/>
    <col min="45" max="45" width="27.7109375" style="1" customWidth="1"/>
    <col min="46" max="16384" width="11.42578125" style="1"/>
  </cols>
  <sheetData>
    <row r="1" spans="1:49" ht="24" customHeight="1">
      <c r="A1" s="257"/>
      <c r="B1" s="249" t="s">
        <v>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9" t="s">
        <v>1</v>
      </c>
      <c r="AS1" s="30" t="s">
        <v>2</v>
      </c>
      <c r="AT1" s="10"/>
      <c r="AU1" s="10"/>
      <c r="AV1" s="10"/>
      <c r="AW1" s="10"/>
    </row>
    <row r="2" spans="1:49" ht="24" customHeight="1">
      <c r="A2" s="258"/>
      <c r="B2" s="251"/>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9" t="s">
        <v>3</v>
      </c>
      <c r="AS2" s="30">
        <v>14</v>
      </c>
      <c r="AT2" s="10"/>
      <c r="AU2" s="10"/>
      <c r="AV2" s="10"/>
      <c r="AW2" s="10"/>
    </row>
    <row r="3" spans="1:49" ht="24" customHeight="1">
      <c r="A3" s="258"/>
      <c r="B3" s="253" t="s">
        <v>4</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9" t="s">
        <v>5</v>
      </c>
      <c r="AS3" s="30" t="s">
        <v>6</v>
      </c>
      <c r="AT3" s="10"/>
      <c r="AU3" s="10"/>
      <c r="AV3" s="10"/>
      <c r="AW3" s="10"/>
    </row>
    <row r="4" spans="1:49" ht="24" customHeight="1">
      <c r="A4" s="259"/>
      <c r="B4" s="255"/>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11" t="s">
        <v>7</v>
      </c>
      <c r="AS4" s="31">
        <v>44728</v>
      </c>
      <c r="AT4" s="10"/>
      <c r="AU4" s="10"/>
      <c r="AV4" s="10"/>
      <c r="AW4" s="10"/>
    </row>
    <row r="5" spans="1:49">
      <c r="A5" s="12"/>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4"/>
      <c r="AS5" s="14"/>
      <c r="AT5" s="10"/>
      <c r="AU5" s="10"/>
      <c r="AV5" s="10"/>
      <c r="AW5" s="10"/>
    </row>
    <row r="6" spans="1:49" ht="15.75" thickBot="1">
      <c r="A6" s="15"/>
      <c r="B6" s="15"/>
      <c r="C6" s="15"/>
      <c r="D6" s="15"/>
      <c r="E6" s="15"/>
      <c r="F6" s="15"/>
      <c r="G6" s="15"/>
      <c r="H6" s="15"/>
      <c r="I6" s="15"/>
      <c r="J6" s="15"/>
      <c r="K6" s="15"/>
      <c r="L6" s="15"/>
      <c r="M6" s="15"/>
      <c r="N6" s="15"/>
      <c r="O6" s="15"/>
      <c r="P6" s="15"/>
      <c r="Q6" s="15"/>
      <c r="R6" s="15"/>
      <c r="S6" s="10"/>
      <c r="T6" s="10"/>
      <c r="U6" s="10"/>
      <c r="V6" s="10"/>
      <c r="W6" s="10"/>
      <c r="X6" s="10"/>
      <c r="Y6" s="10"/>
      <c r="Z6" s="10"/>
      <c r="AA6" s="10"/>
      <c r="AB6" s="10"/>
      <c r="AC6" s="10"/>
      <c r="AD6" s="10"/>
      <c r="AE6" s="10"/>
      <c r="AF6" s="10"/>
      <c r="AG6" s="10"/>
      <c r="AH6" s="10"/>
      <c r="AI6" s="10"/>
      <c r="AJ6" s="10"/>
      <c r="AK6" s="10"/>
      <c r="AL6" s="16"/>
      <c r="AM6" s="16"/>
      <c r="AN6" s="16"/>
      <c r="AO6" s="16"/>
      <c r="AP6" s="16"/>
      <c r="AQ6" s="16"/>
      <c r="AR6" s="16"/>
      <c r="AS6" s="10"/>
      <c r="AT6" s="10"/>
      <c r="AU6" s="10"/>
      <c r="AV6" s="10"/>
      <c r="AW6" s="10"/>
    </row>
    <row r="7" spans="1:49" ht="15.75" thickBot="1">
      <c r="A7" s="17" t="s">
        <v>8</v>
      </c>
      <c r="B7" s="18"/>
      <c r="C7" s="7">
        <v>44769</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ht="15.75" thickBot="1">
      <c r="A8" s="19"/>
      <c r="B8" s="15"/>
      <c r="C8" s="15"/>
      <c r="D8" s="20"/>
      <c r="E8" s="20"/>
      <c r="F8" s="20"/>
      <c r="G8" s="20"/>
      <c r="H8" s="20"/>
      <c r="I8" s="2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row>
    <row r="9" spans="1:49" ht="15.75" thickBot="1">
      <c r="A9" s="21" t="s">
        <v>9</v>
      </c>
      <c r="B9" s="15"/>
      <c r="C9" s="8">
        <v>2022</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ht="15.75" thickBot="1">
      <c r="A10" s="19"/>
      <c r="B10" s="15"/>
      <c r="C10" s="15"/>
      <c r="D10" s="20"/>
      <c r="E10" s="20"/>
      <c r="F10" s="20"/>
      <c r="G10" s="20"/>
      <c r="H10" s="20"/>
      <c r="I10" s="2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row>
    <row r="11" spans="1:49" ht="15.75" thickBot="1">
      <c r="A11" s="21" t="s">
        <v>10</v>
      </c>
      <c r="B11" s="18"/>
      <c r="C11" s="8" t="s">
        <v>620</v>
      </c>
      <c r="D11" s="20"/>
      <c r="E11" s="20"/>
      <c r="F11" s="20"/>
      <c r="G11" s="20"/>
      <c r="H11" s="20"/>
      <c r="I11" s="2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row>
    <row r="12" spans="1:49" ht="15.75" thickBot="1">
      <c r="A12" s="19"/>
      <c r="B12" s="15"/>
      <c r="C12" s="15"/>
      <c r="D12" s="20"/>
      <c r="E12" s="20"/>
      <c r="F12" s="20"/>
      <c r="G12" s="20"/>
      <c r="H12" s="20"/>
      <c r="I12" s="2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row>
    <row r="13" spans="1:49" ht="29.25" thickBot="1">
      <c r="A13" s="17" t="s">
        <v>12</v>
      </c>
      <c r="B13" s="15"/>
      <c r="C13" s="8" t="s">
        <v>13</v>
      </c>
      <c r="D13" s="20"/>
      <c r="E13" s="20"/>
      <c r="F13" s="20"/>
      <c r="G13" s="20"/>
      <c r="H13" s="20"/>
      <c r="I13" s="2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49" ht="15.75" thickBot="1">
      <c r="A14" s="19"/>
      <c r="B14" s="15"/>
      <c r="C14" s="15"/>
      <c r="D14" s="20"/>
      <c r="E14" s="20"/>
      <c r="F14" s="20"/>
      <c r="G14" s="20"/>
      <c r="H14" s="20"/>
      <c r="I14" s="2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49" ht="29.25" thickBot="1">
      <c r="A15" s="17" t="s">
        <v>14</v>
      </c>
      <c r="B15" s="18"/>
      <c r="C15" s="8" t="s">
        <v>15</v>
      </c>
      <c r="D15" s="20"/>
      <c r="E15" s="20"/>
      <c r="F15" s="20"/>
      <c r="G15" s="20"/>
      <c r="H15" s="20"/>
      <c r="I15" s="2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row>
    <row r="16" spans="1:49" ht="15.75" thickBot="1">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ht="28.5">
      <c r="A17" s="29" t="s">
        <v>16</v>
      </c>
      <c r="B17"/>
      <c r="C17" s="8" t="s">
        <v>17</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row>
    <row r="18" spans="1:49" ht="16.5">
      <c r="A18" s="20"/>
      <c r="B18" s="20"/>
      <c r="C18" s="20"/>
      <c r="D18" s="20"/>
      <c r="E18" s="20"/>
      <c r="F18" s="20"/>
      <c r="G18" s="20"/>
      <c r="H18" s="20"/>
      <c r="I18" s="20"/>
      <c r="J18" s="20"/>
      <c r="K18" s="20"/>
      <c r="L18" s="22"/>
      <c r="M18" s="20"/>
      <c r="N18" s="20"/>
      <c r="O18" s="20"/>
      <c r="P18" s="20"/>
      <c r="Q18" s="20"/>
      <c r="R18" s="20"/>
      <c r="S18" s="20"/>
      <c r="T18" s="20"/>
      <c r="U18" s="22"/>
      <c r="V18" s="23"/>
      <c r="W18" s="24"/>
      <c r="X18" s="23"/>
      <c r="Y18" s="23"/>
      <c r="Z18" s="23"/>
      <c r="AA18" s="23"/>
      <c r="AB18" s="23"/>
      <c r="AC18" s="25"/>
      <c r="AD18" s="23"/>
      <c r="AE18" s="23"/>
      <c r="AF18" s="23"/>
      <c r="AG18" s="3"/>
      <c r="AH18" s="3"/>
      <c r="AI18" s="3"/>
      <c r="AJ18" s="3"/>
      <c r="AK18" s="3"/>
      <c r="AL18" s="23"/>
      <c r="AM18" s="23"/>
      <c r="AN18" s="23"/>
      <c r="AO18" s="23"/>
      <c r="AP18" s="23"/>
      <c r="AQ18" s="23"/>
      <c r="AR18" s="23"/>
      <c r="AS18" s="23"/>
      <c r="AT18" s="10"/>
      <c r="AU18" s="10"/>
      <c r="AV18" s="10"/>
      <c r="AW18" s="10"/>
    </row>
    <row r="19" spans="1:49" ht="64.5" customHeight="1">
      <c r="A19" s="243" t="s">
        <v>18</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10"/>
      <c r="AU19" s="10"/>
      <c r="AV19" s="10"/>
      <c r="AW19" s="10"/>
    </row>
    <row r="20" spans="1:49">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row>
    <row r="21" spans="1:49" ht="15.75" thickBo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row>
    <row r="22" spans="1:49" ht="18.75" thickBot="1">
      <c r="A22" s="213" t="s">
        <v>19</v>
      </c>
      <c r="B22" s="214"/>
      <c r="C22" s="214"/>
      <c r="D22" s="214"/>
      <c r="E22" s="214"/>
      <c r="F22" s="214"/>
      <c r="G22" s="214"/>
      <c r="H22" s="214"/>
      <c r="I22" s="214"/>
      <c r="J22" s="214"/>
      <c r="K22" s="214"/>
      <c r="L22" s="214"/>
      <c r="M22" s="214"/>
      <c r="N22" s="215" t="s">
        <v>20</v>
      </c>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7"/>
      <c r="AO22" s="218" t="s">
        <v>21</v>
      </c>
      <c r="AP22" s="218"/>
      <c r="AQ22" s="218"/>
      <c r="AR22" s="218"/>
      <c r="AS22" s="219"/>
      <c r="AT22" s="10"/>
      <c r="AU22" s="10"/>
      <c r="AV22" s="10"/>
      <c r="AW22" s="10"/>
    </row>
    <row r="23" spans="1:49" ht="27.75" customHeight="1" thickBot="1">
      <c r="A23" s="198" t="s">
        <v>22</v>
      </c>
      <c r="B23" s="199"/>
      <c r="C23" s="199"/>
      <c r="D23" s="199"/>
      <c r="E23" s="200"/>
      <c r="F23" s="198" t="s">
        <v>23</v>
      </c>
      <c r="G23" s="199"/>
      <c r="H23" s="199"/>
      <c r="I23" s="199"/>
      <c r="J23" s="199"/>
      <c r="K23" s="199"/>
      <c r="L23" s="199"/>
      <c r="M23" s="200"/>
      <c r="N23" s="232" t="s">
        <v>24</v>
      </c>
      <c r="O23" s="176"/>
      <c r="P23" s="175" t="s">
        <v>25</v>
      </c>
      <c r="Q23" s="176"/>
      <c r="R23" s="175" t="s">
        <v>26</v>
      </c>
      <c r="S23" s="176"/>
      <c r="T23" s="175" t="s">
        <v>27</v>
      </c>
      <c r="U23" s="176"/>
      <c r="V23" s="175" t="s">
        <v>28</v>
      </c>
      <c r="W23" s="176"/>
      <c r="X23" s="175" t="s">
        <v>29</v>
      </c>
      <c r="Y23" s="176"/>
      <c r="Z23" s="175" t="s">
        <v>30</v>
      </c>
      <c r="AA23" s="176"/>
      <c r="AB23" s="175" t="s">
        <v>31</v>
      </c>
      <c r="AC23" s="176"/>
      <c r="AD23" s="175" t="s">
        <v>32</v>
      </c>
      <c r="AE23" s="176"/>
      <c r="AF23" s="175" t="s">
        <v>33</v>
      </c>
      <c r="AG23" s="176"/>
      <c r="AH23" s="175" t="s">
        <v>34</v>
      </c>
      <c r="AI23" s="176"/>
      <c r="AJ23" s="175" t="s">
        <v>35</v>
      </c>
      <c r="AK23" s="176"/>
      <c r="AL23" s="175" t="s">
        <v>36</v>
      </c>
      <c r="AM23" s="176"/>
      <c r="AN23" s="231" t="s">
        <v>37</v>
      </c>
      <c r="AO23" s="220"/>
      <c r="AP23" s="220"/>
      <c r="AQ23" s="221"/>
      <c r="AR23" s="220"/>
      <c r="AS23" s="222"/>
      <c r="AT23" s="10"/>
      <c r="AU23" s="10"/>
      <c r="AV23" s="10"/>
      <c r="AW23" s="10"/>
    </row>
    <row r="24" spans="1:49" ht="48.75" customHeight="1" thickBot="1">
      <c r="A24" s="175" t="s">
        <v>38</v>
      </c>
      <c r="B24" s="175" t="s">
        <v>39</v>
      </c>
      <c r="C24" s="175" t="s">
        <v>40</v>
      </c>
      <c r="D24" s="175" t="s">
        <v>41</v>
      </c>
      <c r="E24" s="175" t="s">
        <v>42</v>
      </c>
      <c r="F24" s="175" t="s">
        <v>43</v>
      </c>
      <c r="G24" s="175" t="s">
        <v>44</v>
      </c>
      <c r="H24" s="260" t="s">
        <v>45</v>
      </c>
      <c r="I24" s="260" t="s">
        <v>46</v>
      </c>
      <c r="J24" s="244" t="s">
        <v>47</v>
      </c>
      <c r="K24" s="244" t="s">
        <v>48</v>
      </c>
      <c r="L24" s="244" t="s">
        <v>49</v>
      </c>
      <c r="M24" s="244" t="s">
        <v>50</v>
      </c>
      <c r="N24" s="177"/>
      <c r="O24" s="178"/>
      <c r="P24" s="177"/>
      <c r="Q24" s="178"/>
      <c r="R24" s="177"/>
      <c r="S24" s="178"/>
      <c r="T24" s="177"/>
      <c r="U24" s="178"/>
      <c r="V24" s="177"/>
      <c r="W24" s="178"/>
      <c r="X24" s="177"/>
      <c r="Y24" s="178"/>
      <c r="Z24" s="177"/>
      <c r="AA24" s="178"/>
      <c r="AB24" s="177"/>
      <c r="AC24" s="178"/>
      <c r="AD24" s="177"/>
      <c r="AE24" s="178"/>
      <c r="AF24" s="177"/>
      <c r="AG24" s="178"/>
      <c r="AH24" s="177" t="s">
        <v>26</v>
      </c>
      <c r="AI24" s="178"/>
      <c r="AJ24" s="177"/>
      <c r="AK24" s="178"/>
      <c r="AL24" s="177" t="s">
        <v>26</v>
      </c>
      <c r="AM24" s="178"/>
      <c r="AN24" s="231"/>
      <c r="AO24" s="223" t="s">
        <v>51</v>
      </c>
      <c r="AP24" s="225" t="s">
        <v>52</v>
      </c>
      <c r="AQ24" s="196" t="s">
        <v>53</v>
      </c>
      <c r="AR24" s="227" t="s">
        <v>54</v>
      </c>
      <c r="AS24" s="229" t="s">
        <v>55</v>
      </c>
      <c r="AT24" s="10"/>
      <c r="AU24" s="10"/>
      <c r="AV24" s="10"/>
      <c r="AW24" s="10"/>
    </row>
    <row r="25" spans="1:49" ht="36.75" customHeight="1" thickBot="1">
      <c r="A25" s="175"/>
      <c r="B25" s="175"/>
      <c r="C25" s="175"/>
      <c r="D25" s="175"/>
      <c r="E25" s="175"/>
      <c r="F25" s="175"/>
      <c r="G25" s="175"/>
      <c r="H25" s="244"/>
      <c r="I25" s="244"/>
      <c r="J25" s="244"/>
      <c r="K25" s="244"/>
      <c r="L25" s="244"/>
      <c r="M25" s="244"/>
      <c r="N25" s="26" t="s">
        <v>56</v>
      </c>
      <c r="O25" s="26" t="s">
        <v>57</v>
      </c>
      <c r="P25" s="26" t="s">
        <v>58</v>
      </c>
      <c r="Q25" s="26" t="s">
        <v>59</v>
      </c>
      <c r="R25" s="26" t="s">
        <v>58</v>
      </c>
      <c r="S25" s="26" t="s">
        <v>59</v>
      </c>
      <c r="T25" s="26" t="s">
        <v>58</v>
      </c>
      <c r="U25" s="26" t="s">
        <v>59</v>
      </c>
      <c r="V25" s="26" t="s">
        <v>58</v>
      </c>
      <c r="W25" s="26" t="s">
        <v>59</v>
      </c>
      <c r="X25" s="26" t="s">
        <v>58</v>
      </c>
      <c r="Y25" s="26" t="s">
        <v>59</v>
      </c>
      <c r="Z25" s="26" t="s">
        <v>58</v>
      </c>
      <c r="AA25" s="26" t="s">
        <v>59</v>
      </c>
      <c r="AB25" s="26" t="s">
        <v>58</v>
      </c>
      <c r="AC25" s="26" t="s">
        <v>59</v>
      </c>
      <c r="AD25" s="26" t="s">
        <v>58</v>
      </c>
      <c r="AE25" s="26" t="s">
        <v>59</v>
      </c>
      <c r="AF25" s="26" t="s">
        <v>58</v>
      </c>
      <c r="AG25" s="26" t="s">
        <v>59</v>
      </c>
      <c r="AH25" s="26" t="s">
        <v>58</v>
      </c>
      <c r="AI25" s="26" t="s">
        <v>59</v>
      </c>
      <c r="AJ25" s="26" t="s">
        <v>58</v>
      </c>
      <c r="AK25" s="26" t="s">
        <v>59</v>
      </c>
      <c r="AL25" s="26" t="s">
        <v>58</v>
      </c>
      <c r="AM25" s="26" t="s">
        <v>59</v>
      </c>
      <c r="AN25" s="231"/>
      <c r="AO25" s="224"/>
      <c r="AP25" s="226"/>
      <c r="AQ25" s="197"/>
      <c r="AR25" s="228"/>
      <c r="AS25" s="230"/>
      <c r="AT25" s="10"/>
      <c r="AU25" s="10"/>
      <c r="AV25" s="10"/>
      <c r="AW25" s="10"/>
    </row>
    <row r="26" spans="1:49" ht="320.25" customHeight="1" thickBot="1">
      <c r="A26" s="212" t="s">
        <v>60</v>
      </c>
      <c r="B26" s="212" t="s">
        <v>61</v>
      </c>
      <c r="C26" s="212" t="s">
        <v>62</v>
      </c>
      <c r="D26" s="212" t="s">
        <v>63</v>
      </c>
      <c r="E26" s="212" t="s">
        <v>64</v>
      </c>
      <c r="F26" s="100" t="s">
        <v>65</v>
      </c>
      <c r="G26" s="172" t="s">
        <v>66</v>
      </c>
      <c r="H26" s="173">
        <v>1</v>
      </c>
      <c r="I26" s="100" t="s">
        <v>67</v>
      </c>
      <c r="J26" s="235" t="s">
        <v>68</v>
      </c>
      <c r="K26" s="112">
        <v>44621</v>
      </c>
      <c r="L26" s="112">
        <v>44925</v>
      </c>
      <c r="M26" s="107" t="s">
        <v>69</v>
      </c>
      <c r="N26" s="108">
        <v>0.25</v>
      </c>
      <c r="O26" s="108">
        <f>N26*(P26+R26+T26+V26+X26+Z26+AB26+AD26+AF26+AH26+AJ26+AL26)</f>
        <v>0.25</v>
      </c>
      <c r="P26" s="108"/>
      <c r="Q26" s="108"/>
      <c r="R26" s="108"/>
      <c r="S26" s="108"/>
      <c r="T26" s="108">
        <v>0.25</v>
      </c>
      <c r="U26" s="108">
        <v>0.25</v>
      </c>
      <c r="V26" s="108"/>
      <c r="W26" s="108"/>
      <c r="X26" s="108"/>
      <c r="Y26" s="108"/>
      <c r="Z26" s="108">
        <v>0.25</v>
      </c>
      <c r="AA26" s="108">
        <v>0.25</v>
      </c>
      <c r="AB26" s="108"/>
      <c r="AC26" s="108"/>
      <c r="AD26" s="108"/>
      <c r="AE26" s="108"/>
      <c r="AF26" s="108">
        <v>0.25</v>
      </c>
      <c r="AG26" s="108"/>
      <c r="AH26" s="108"/>
      <c r="AI26" s="108"/>
      <c r="AJ26" s="108"/>
      <c r="AK26" s="108"/>
      <c r="AL26" s="108">
        <v>0.25</v>
      </c>
      <c r="AM26" s="108"/>
      <c r="AN26" s="113">
        <f>N26*(Q26+S26+U26+W26+Y26+AA26+AC26+AE26+AG26+AI26+AK26+AM26)</f>
        <v>0.125</v>
      </c>
      <c r="AO26" s="83" t="s">
        <v>70</v>
      </c>
      <c r="AP26" s="83" t="s">
        <v>71</v>
      </c>
      <c r="AQ26" s="84" t="s">
        <v>72</v>
      </c>
      <c r="AR26" s="49">
        <f>Q26+S26+U26</f>
        <v>0.25</v>
      </c>
      <c r="AS26" s="163">
        <f>SUM(AR26:AR29)</f>
        <v>0.5</v>
      </c>
      <c r="AT26" s="10"/>
      <c r="AU26" s="10"/>
      <c r="AV26" s="10"/>
      <c r="AW26" s="10"/>
    </row>
    <row r="27" spans="1:49" ht="409.5" customHeight="1">
      <c r="A27" s="212"/>
      <c r="B27" s="212"/>
      <c r="C27" s="212"/>
      <c r="D27" s="212"/>
      <c r="E27" s="212"/>
      <c r="F27" s="100"/>
      <c r="G27" s="172"/>
      <c r="H27" s="100"/>
      <c r="I27" s="100"/>
      <c r="J27" s="235"/>
      <c r="K27" s="112"/>
      <c r="L27" s="112"/>
      <c r="M27" s="107"/>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13"/>
      <c r="AO27" s="86" t="s">
        <v>73</v>
      </c>
      <c r="AP27" s="86" t="s">
        <v>74</v>
      </c>
      <c r="AQ27" s="86" t="s">
        <v>75</v>
      </c>
      <c r="AR27" s="49">
        <f>W26+Y26+AA26</f>
        <v>0.25</v>
      </c>
      <c r="AS27" s="163"/>
      <c r="AT27" s="10"/>
      <c r="AU27" s="10"/>
      <c r="AV27" s="10"/>
      <c r="AW27" s="10"/>
    </row>
    <row r="28" spans="1:49" ht="16.5" customHeight="1" thickBot="1">
      <c r="A28" s="212"/>
      <c r="B28" s="212"/>
      <c r="C28" s="212"/>
      <c r="D28" s="212"/>
      <c r="E28" s="212"/>
      <c r="F28" s="100"/>
      <c r="G28" s="172"/>
      <c r="H28" s="100"/>
      <c r="I28" s="100"/>
      <c r="J28" s="235"/>
      <c r="K28" s="112"/>
      <c r="L28" s="112"/>
      <c r="M28" s="107"/>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13"/>
      <c r="AO28" s="82" t="s">
        <v>76</v>
      </c>
      <c r="AP28" s="82" t="s">
        <v>76</v>
      </c>
      <c r="AQ28" s="82" t="s">
        <v>76</v>
      </c>
      <c r="AR28" s="49">
        <f>AC26+AE26+AG26</f>
        <v>0</v>
      </c>
      <c r="AS28" s="163"/>
      <c r="AT28" s="10"/>
      <c r="AU28" s="10"/>
      <c r="AV28" s="10"/>
      <c r="AW28" s="10"/>
    </row>
    <row r="29" spans="1:49" ht="16.5" customHeight="1" thickBot="1">
      <c r="A29" s="212"/>
      <c r="B29" s="212"/>
      <c r="C29" s="212"/>
      <c r="D29" s="212"/>
      <c r="E29" s="212"/>
      <c r="F29" s="100"/>
      <c r="G29" s="172"/>
      <c r="H29" s="100"/>
      <c r="I29" s="100"/>
      <c r="J29" s="235"/>
      <c r="K29" s="112"/>
      <c r="L29" s="112"/>
      <c r="M29" s="107"/>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13"/>
      <c r="AO29" s="82" t="s">
        <v>77</v>
      </c>
      <c r="AP29" s="82" t="s">
        <v>77</v>
      </c>
      <c r="AQ29" s="82" t="s">
        <v>77</v>
      </c>
      <c r="AR29" s="49">
        <f>AI26+AK26+AM26</f>
        <v>0</v>
      </c>
      <c r="AS29" s="163"/>
      <c r="AT29" s="10"/>
      <c r="AU29" s="10"/>
      <c r="AV29" s="10"/>
      <c r="AW29" s="10"/>
    </row>
    <row r="30" spans="1:49" ht="171" customHeight="1" thickBot="1">
      <c r="A30" s="212"/>
      <c r="B30" s="212"/>
      <c r="C30" s="212"/>
      <c r="D30" s="212"/>
      <c r="E30" s="212"/>
      <c r="F30" s="100" t="s">
        <v>78</v>
      </c>
      <c r="G30" s="264" t="s">
        <v>79</v>
      </c>
      <c r="H30" s="116" t="s">
        <v>80</v>
      </c>
      <c r="I30" s="107" t="s">
        <v>81</v>
      </c>
      <c r="J30" s="235" t="s">
        <v>68</v>
      </c>
      <c r="K30" s="112">
        <v>44621</v>
      </c>
      <c r="L30" s="112">
        <v>44925</v>
      </c>
      <c r="M30" s="107" t="s">
        <v>69</v>
      </c>
      <c r="N30" s="108">
        <v>0.25</v>
      </c>
      <c r="O30" s="108">
        <f t="shared" ref="O30" si="0">N30*(P30+R30+T30+V30+X30+Z30+AB30+AD30+AF30+AH30+AJ30+AL30)</f>
        <v>0.25</v>
      </c>
      <c r="P30" s="108"/>
      <c r="Q30" s="108"/>
      <c r="R30" s="108"/>
      <c r="S30" s="108"/>
      <c r="T30" s="108">
        <v>0.25</v>
      </c>
      <c r="U30" s="108">
        <v>0.25</v>
      </c>
      <c r="V30" s="108"/>
      <c r="W30" s="108"/>
      <c r="X30" s="108"/>
      <c r="Y30" s="108"/>
      <c r="Z30" s="108">
        <v>0.25</v>
      </c>
      <c r="AA30" s="108">
        <v>0.25</v>
      </c>
      <c r="AB30" s="108"/>
      <c r="AC30" s="108"/>
      <c r="AD30" s="108"/>
      <c r="AE30" s="108"/>
      <c r="AF30" s="108">
        <v>0.25</v>
      </c>
      <c r="AG30" s="108"/>
      <c r="AH30" s="108"/>
      <c r="AI30" s="108"/>
      <c r="AJ30" s="108"/>
      <c r="AK30" s="108"/>
      <c r="AL30" s="108">
        <v>0.25</v>
      </c>
      <c r="AM30" s="108"/>
      <c r="AN30" s="113">
        <f>N30*(Q30+S30+U30+W30+Y30+AA30+AC30+AE30+AG30+AI30+AK30+AM30)</f>
        <v>0.125</v>
      </c>
      <c r="AO30" s="84" t="s">
        <v>82</v>
      </c>
      <c r="AP30" s="84" t="s">
        <v>83</v>
      </c>
      <c r="AQ30" s="84" t="s">
        <v>84</v>
      </c>
      <c r="AR30" s="49">
        <f>Q30+S30+U30</f>
        <v>0.25</v>
      </c>
      <c r="AS30" s="163">
        <f>SUM(AR30:AR33)</f>
        <v>0.5</v>
      </c>
      <c r="AT30" s="10"/>
      <c r="AU30" s="10"/>
      <c r="AV30" s="10"/>
      <c r="AW30" s="10"/>
    </row>
    <row r="31" spans="1:49" ht="247.5" customHeight="1" thickBot="1">
      <c r="A31" s="212"/>
      <c r="B31" s="212"/>
      <c r="C31" s="212"/>
      <c r="D31" s="212"/>
      <c r="E31" s="212"/>
      <c r="F31" s="100"/>
      <c r="G31" s="264"/>
      <c r="H31" s="116"/>
      <c r="I31" s="107"/>
      <c r="J31" s="235"/>
      <c r="K31" s="112"/>
      <c r="L31" s="112"/>
      <c r="M31" s="107"/>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13"/>
      <c r="AO31" s="86" t="s">
        <v>85</v>
      </c>
      <c r="AP31" s="86" t="s">
        <v>86</v>
      </c>
      <c r="AQ31" s="86" t="s">
        <v>87</v>
      </c>
      <c r="AR31" s="49">
        <f>W30+Y30+AA30</f>
        <v>0.25</v>
      </c>
      <c r="AS31" s="163"/>
      <c r="AT31" s="10"/>
      <c r="AU31" s="10"/>
      <c r="AV31" s="10"/>
      <c r="AW31" s="10"/>
    </row>
    <row r="32" spans="1:49" ht="29.25" customHeight="1" thickBot="1">
      <c r="A32" s="212"/>
      <c r="B32" s="212"/>
      <c r="C32" s="212"/>
      <c r="D32" s="212"/>
      <c r="E32" s="212"/>
      <c r="F32" s="100"/>
      <c r="G32" s="264"/>
      <c r="H32" s="116"/>
      <c r="I32" s="107"/>
      <c r="J32" s="235"/>
      <c r="K32" s="112"/>
      <c r="L32" s="112"/>
      <c r="M32" s="107"/>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13"/>
      <c r="AO32" s="82" t="s">
        <v>76</v>
      </c>
      <c r="AP32" s="82" t="s">
        <v>76</v>
      </c>
      <c r="AQ32" s="82" t="s">
        <v>76</v>
      </c>
      <c r="AR32" s="49">
        <f>AC30+AE30+AG30</f>
        <v>0</v>
      </c>
      <c r="AS32" s="163"/>
      <c r="AT32" s="10"/>
      <c r="AU32" s="10"/>
      <c r="AV32" s="10"/>
      <c r="AW32" s="10"/>
    </row>
    <row r="33" spans="1:49" ht="29.25" customHeight="1" thickBot="1">
      <c r="A33" s="212"/>
      <c r="B33" s="212"/>
      <c r="C33" s="212"/>
      <c r="D33" s="212"/>
      <c r="E33" s="212"/>
      <c r="F33" s="100"/>
      <c r="G33" s="264"/>
      <c r="H33" s="116"/>
      <c r="I33" s="107"/>
      <c r="J33" s="235"/>
      <c r="K33" s="112"/>
      <c r="L33" s="112"/>
      <c r="M33" s="107"/>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13"/>
      <c r="AO33" s="82" t="s">
        <v>77</v>
      </c>
      <c r="AP33" s="82" t="s">
        <v>77</v>
      </c>
      <c r="AQ33" s="82" t="s">
        <v>77</v>
      </c>
      <c r="AR33" s="49">
        <f>AI30+AK30+AM30</f>
        <v>0</v>
      </c>
      <c r="AS33" s="163"/>
      <c r="AT33" s="10"/>
      <c r="AU33" s="10"/>
      <c r="AV33" s="10"/>
      <c r="AW33" s="10"/>
    </row>
    <row r="34" spans="1:49" ht="323.25" customHeight="1" thickBot="1">
      <c r="A34" s="212"/>
      <c r="B34" s="212"/>
      <c r="C34" s="212"/>
      <c r="D34" s="212"/>
      <c r="E34" s="212"/>
      <c r="F34" s="100" t="s">
        <v>88</v>
      </c>
      <c r="G34" s="265" t="s">
        <v>89</v>
      </c>
      <c r="H34" s="116" t="s">
        <v>90</v>
      </c>
      <c r="I34" s="107" t="s">
        <v>91</v>
      </c>
      <c r="J34" s="235" t="s">
        <v>92</v>
      </c>
      <c r="K34" s="112">
        <v>44621</v>
      </c>
      <c r="L34" s="112">
        <v>44925</v>
      </c>
      <c r="M34" s="107" t="s">
        <v>69</v>
      </c>
      <c r="N34" s="108">
        <v>0.25</v>
      </c>
      <c r="O34" s="108">
        <f t="shared" ref="O34" si="1">N34*(P34+R34+T34+V34+X34+Z34+AB34+AD34+AF34+AH34+AJ34+AL34)</f>
        <v>0.25</v>
      </c>
      <c r="P34" s="108"/>
      <c r="Q34" s="108"/>
      <c r="R34" s="108"/>
      <c r="S34" s="108"/>
      <c r="T34" s="108">
        <v>0.25</v>
      </c>
      <c r="U34" s="108">
        <v>0.25</v>
      </c>
      <c r="V34" s="108"/>
      <c r="W34" s="108"/>
      <c r="X34" s="108"/>
      <c r="Y34" s="108"/>
      <c r="Z34" s="108">
        <v>0.25</v>
      </c>
      <c r="AA34" s="108">
        <v>0.25</v>
      </c>
      <c r="AB34" s="108"/>
      <c r="AC34" s="108"/>
      <c r="AD34" s="108"/>
      <c r="AE34" s="108"/>
      <c r="AF34" s="108">
        <v>0.25</v>
      </c>
      <c r="AG34" s="108"/>
      <c r="AH34" s="108"/>
      <c r="AI34" s="108"/>
      <c r="AJ34" s="108"/>
      <c r="AK34" s="108"/>
      <c r="AL34" s="108">
        <v>0.25</v>
      </c>
      <c r="AM34" s="108"/>
      <c r="AN34" s="113">
        <f>N34*(Q34+S34+U34+W34+Y34+AA34+AC34+AE34+AG34+AI34+AK34+AM34)</f>
        <v>0.125</v>
      </c>
      <c r="AO34" s="83" t="s">
        <v>93</v>
      </c>
      <c r="AP34" s="83" t="s">
        <v>94</v>
      </c>
      <c r="AQ34" s="83" t="s">
        <v>95</v>
      </c>
      <c r="AR34" s="49">
        <f>Q34+S34+U34</f>
        <v>0.25</v>
      </c>
      <c r="AS34" s="163">
        <f>SUM(AR34:AR37)</f>
        <v>0.5</v>
      </c>
      <c r="AT34" s="10"/>
      <c r="AU34" s="10"/>
      <c r="AV34" s="10"/>
      <c r="AW34" s="10"/>
    </row>
    <row r="35" spans="1:49" ht="343.5" customHeight="1" thickBot="1">
      <c r="A35" s="212"/>
      <c r="B35" s="212"/>
      <c r="C35" s="212"/>
      <c r="D35" s="212"/>
      <c r="E35" s="212"/>
      <c r="F35" s="100"/>
      <c r="G35" s="265"/>
      <c r="H35" s="116"/>
      <c r="I35" s="107"/>
      <c r="J35" s="235"/>
      <c r="K35" s="112"/>
      <c r="L35" s="112"/>
      <c r="M35" s="107"/>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13"/>
      <c r="AO35" s="86" t="s">
        <v>96</v>
      </c>
      <c r="AP35" s="87" t="s">
        <v>97</v>
      </c>
      <c r="AQ35" s="86" t="s">
        <v>98</v>
      </c>
      <c r="AR35" s="49">
        <f>W34+Y34+AA34</f>
        <v>0.25</v>
      </c>
      <c r="AS35" s="163"/>
      <c r="AT35" s="10"/>
      <c r="AU35" s="10"/>
      <c r="AV35" s="10"/>
      <c r="AW35" s="10"/>
    </row>
    <row r="36" spans="1:49" ht="29.25" customHeight="1" thickBot="1">
      <c r="A36" s="212"/>
      <c r="B36" s="212"/>
      <c r="C36" s="212"/>
      <c r="D36" s="212"/>
      <c r="E36" s="212"/>
      <c r="F36" s="100"/>
      <c r="G36" s="265"/>
      <c r="H36" s="116"/>
      <c r="I36" s="107"/>
      <c r="J36" s="235"/>
      <c r="K36" s="112"/>
      <c r="L36" s="112"/>
      <c r="M36" s="107"/>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13"/>
      <c r="AO36" s="82" t="s">
        <v>76</v>
      </c>
      <c r="AP36" s="82" t="s">
        <v>76</v>
      </c>
      <c r="AQ36" s="82" t="s">
        <v>76</v>
      </c>
      <c r="AR36" s="49">
        <f>AC34+AE34+AG34</f>
        <v>0</v>
      </c>
      <c r="AS36" s="163"/>
      <c r="AT36" s="10"/>
      <c r="AU36" s="10"/>
      <c r="AV36" s="10"/>
      <c r="AW36" s="10"/>
    </row>
    <row r="37" spans="1:49" ht="29.25" customHeight="1" thickBot="1">
      <c r="A37" s="212"/>
      <c r="B37" s="212"/>
      <c r="C37" s="212"/>
      <c r="D37" s="212"/>
      <c r="E37" s="212"/>
      <c r="F37" s="100"/>
      <c r="G37" s="265"/>
      <c r="H37" s="116"/>
      <c r="I37" s="107"/>
      <c r="J37" s="235"/>
      <c r="K37" s="112"/>
      <c r="L37" s="112"/>
      <c r="M37" s="107"/>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13"/>
      <c r="AO37" s="82" t="s">
        <v>77</v>
      </c>
      <c r="AP37" s="82" t="s">
        <v>77</v>
      </c>
      <c r="AQ37" s="82" t="s">
        <v>77</v>
      </c>
      <c r="AR37" s="49">
        <f>AI34+AK34+AM34</f>
        <v>0</v>
      </c>
      <c r="AS37" s="163"/>
      <c r="AT37" s="10"/>
      <c r="AU37" s="10"/>
      <c r="AV37" s="10"/>
      <c r="AW37" s="10"/>
    </row>
    <row r="38" spans="1:49" ht="408.75" customHeight="1" thickBot="1">
      <c r="A38" s="212"/>
      <c r="B38" s="212"/>
      <c r="C38" s="212"/>
      <c r="D38" s="212"/>
      <c r="E38" s="212"/>
      <c r="F38" s="100" t="s">
        <v>99</v>
      </c>
      <c r="G38" s="210" t="s">
        <v>100</v>
      </c>
      <c r="H38" s="261" t="s">
        <v>101</v>
      </c>
      <c r="I38" s="107" t="s">
        <v>102</v>
      </c>
      <c r="J38" s="235" t="s">
        <v>68</v>
      </c>
      <c r="K38" s="112">
        <v>44621</v>
      </c>
      <c r="L38" s="112">
        <v>44925</v>
      </c>
      <c r="M38" s="107" t="s">
        <v>69</v>
      </c>
      <c r="N38" s="108">
        <v>0.25</v>
      </c>
      <c r="O38" s="108">
        <f t="shared" ref="O38" si="2">N38*(P38+R38+T38+V38+X38+Z38+AB38+AD38+AF38+AH38+AJ38+AL38)</f>
        <v>0.25</v>
      </c>
      <c r="P38" s="108"/>
      <c r="Q38" s="108"/>
      <c r="R38" s="108"/>
      <c r="S38" s="108"/>
      <c r="T38" s="108">
        <v>0.25</v>
      </c>
      <c r="U38" s="108">
        <v>0.25</v>
      </c>
      <c r="V38" s="108"/>
      <c r="W38" s="108"/>
      <c r="X38" s="108"/>
      <c r="Y38" s="108"/>
      <c r="Z38" s="108">
        <v>0.25</v>
      </c>
      <c r="AA38" s="108">
        <v>0.25</v>
      </c>
      <c r="AB38" s="108"/>
      <c r="AC38" s="108"/>
      <c r="AD38" s="108"/>
      <c r="AE38" s="108"/>
      <c r="AF38" s="108">
        <v>0.25</v>
      </c>
      <c r="AG38" s="108"/>
      <c r="AH38" s="108"/>
      <c r="AI38" s="108"/>
      <c r="AJ38" s="108"/>
      <c r="AK38" s="108"/>
      <c r="AL38" s="108">
        <v>0.25</v>
      </c>
      <c r="AM38" s="108"/>
      <c r="AN38" s="113">
        <f>N38*(Q38+S38+U38+W38+Y38+AA38+AC38+AE38+AG38+AI38+AK38+AM38)</f>
        <v>0.125</v>
      </c>
      <c r="AO38" s="84" t="s">
        <v>103</v>
      </c>
      <c r="AP38" s="84" t="s">
        <v>104</v>
      </c>
      <c r="AQ38" s="84" t="s">
        <v>105</v>
      </c>
      <c r="AR38" s="49">
        <f>Q38+S38+U38</f>
        <v>0.25</v>
      </c>
      <c r="AS38" s="163">
        <f>SUM(AR38:AR41)</f>
        <v>0.5</v>
      </c>
      <c r="AT38" s="10"/>
      <c r="AU38" s="10"/>
      <c r="AV38" s="10"/>
      <c r="AW38" s="10"/>
    </row>
    <row r="39" spans="1:49" ht="329.25" customHeight="1" thickBot="1">
      <c r="A39" s="212"/>
      <c r="B39" s="212"/>
      <c r="C39" s="212"/>
      <c r="D39" s="212"/>
      <c r="E39" s="212"/>
      <c r="F39" s="100"/>
      <c r="G39" s="210"/>
      <c r="H39" s="107"/>
      <c r="I39" s="107"/>
      <c r="J39" s="235"/>
      <c r="K39" s="112"/>
      <c r="L39" s="112"/>
      <c r="M39" s="107"/>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13"/>
      <c r="AO39" s="86" t="s">
        <v>106</v>
      </c>
      <c r="AP39" s="87" t="s">
        <v>107</v>
      </c>
      <c r="AQ39" s="86" t="s">
        <v>108</v>
      </c>
      <c r="AR39" s="49">
        <f>W38+Y38+AA38</f>
        <v>0.25</v>
      </c>
      <c r="AS39" s="163"/>
      <c r="AT39" s="10"/>
      <c r="AU39" s="10"/>
      <c r="AV39" s="10"/>
      <c r="AW39" s="10"/>
    </row>
    <row r="40" spans="1:49" ht="27.75" customHeight="1" thickBot="1">
      <c r="A40" s="212"/>
      <c r="B40" s="212"/>
      <c r="C40" s="212"/>
      <c r="D40" s="212"/>
      <c r="E40" s="212"/>
      <c r="F40" s="100"/>
      <c r="G40" s="210"/>
      <c r="H40" s="107"/>
      <c r="I40" s="107"/>
      <c r="J40" s="235"/>
      <c r="K40" s="112"/>
      <c r="L40" s="112"/>
      <c r="M40" s="107"/>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13"/>
      <c r="AO40" s="82" t="s">
        <v>76</v>
      </c>
      <c r="AP40" s="82" t="s">
        <v>76</v>
      </c>
      <c r="AQ40" s="82" t="s">
        <v>76</v>
      </c>
      <c r="AR40" s="49">
        <f>AC38+AE38+AG38</f>
        <v>0</v>
      </c>
      <c r="AS40" s="163"/>
      <c r="AT40" s="10"/>
      <c r="AU40" s="10"/>
      <c r="AV40" s="10"/>
      <c r="AW40" s="10"/>
    </row>
    <row r="41" spans="1:49" ht="27.75" customHeight="1" thickBot="1">
      <c r="A41" s="212"/>
      <c r="B41" s="212"/>
      <c r="C41" s="212"/>
      <c r="D41" s="212"/>
      <c r="E41" s="212"/>
      <c r="F41" s="100"/>
      <c r="G41" s="210"/>
      <c r="H41" s="107"/>
      <c r="I41" s="107"/>
      <c r="J41" s="235"/>
      <c r="K41" s="112"/>
      <c r="L41" s="112"/>
      <c r="M41" s="107"/>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13"/>
      <c r="AO41" s="82" t="s">
        <v>77</v>
      </c>
      <c r="AP41" s="82" t="s">
        <v>77</v>
      </c>
      <c r="AQ41" s="82" t="s">
        <v>77</v>
      </c>
      <c r="AR41" s="49">
        <f>AI38+AK38+AM38</f>
        <v>0</v>
      </c>
      <c r="AS41" s="163"/>
      <c r="AT41" s="10"/>
      <c r="AU41" s="10"/>
      <c r="AV41" s="10"/>
      <c r="AW41" s="10"/>
    </row>
    <row r="42" spans="1:49" ht="120.75" customHeight="1" thickBot="1">
      <c r="A42" s="212" t="s">
        <v>60</v>
      </c>
      <c r="B42" s="212" t="s">
        <v>61</v>
      </c>
      <c r="C42" s="212" t="s">
        <v>109</v>
      </c>
      <c r="D42" s="212" t="s">
        <v>110</v>
      </c>
      <c r="E42" s="212" t="s">
        <v>111</v>
      </c>
      <c r="F42" s="100" t="s">
        <v>112</v>
      </c>
      <c r="G42" s="266" t="s">
        <v>113</v>
      </c>
      <c r="H42" s="262" t="s">
        <v>114</v>
      </c>
      <c r="I42" s="262" t="s">
        <v>115</v>
      </c>
      <c r="J42" s="233" t="s">
        <v>116</v>
      </c>
      <c r="K42" s="234">
        <v>44562</v>
      </c>
      <c r="L42" s="234">
        <v>44915</v>
      </c>
      <c r="M42" s="107" t="s">
        <v>69</v>
      </c>
      <c r="N42" s="236">
        <v>0.33</v>
      </c>
      <c r="O42" s="108">
        <f t="shared" ref="O42" si="3">N42*(P42+R42+T42+V42+X42+Z42+AB42+AD42+AF42+AH42+AJ42+AL42)</f>
        <v>0.33</v>
      </c>
      <c r="P42" s="237">
        <v>0.1</v>
      </c>
      <c r="Q42" s="236">
        <v>0.1</v>
      </c>
      <c r="R42" s="236"/>
      <c r="S42" s="236"/>
      <c r="T42" s="236"/>
      <c r="U42" s="236"/>
      <c r="V42" s="236"/>
      <c r="W42" s="236"/>
      <c r="X42" s="237">
        <v>0.1</v>
      </c>
      <c r="Y42" s="236">
        <v>0.1</v>
      </c>
      <c r="Z42" s="236"/>
      <c r="AA42" s="236"/>
      <c r="AB42" s="238">
        <v>0.22</v>
      </c>
      <c r="AC42" s="236"/>
      <c r="AD42" s="237">
        <v>0.1</v>
      </c>
      <c r="AE42" s="236"/>
      <c r="AF42" s="237">
        <v>0.1</v>
      </c>
      <c r="AG42" s="236"/>
      <c r="AH42" s="239">
        <v>0.16</v>
      </c>
      <c r="AI42" s="236"/>
      <c r="AJ42" s="236"/>
      <c r="AK42" s="236"/>
      <c r="AL42" s="238">
        <v>0.22</v>
      </c>
      <c r="AM42" s="236"/>
      <c r="AN42" s="113">
        <f>N42*(Q42+S42+U42+W42+Y42+AA42+AC42+AE42+AG42+AI42+AK42+AM42)</f>
        <v>6.6000000000000003E-2</v>
      </c>
      <c r="AO42" s="84" t="s">
        <v>117</v>
      </c>
      <c r="AP42" s="88" t="s">
        <v>118</v>
      </c>
      <c r="AQ42" s="84" t="s">
        <v>84</v>
      </c>
      <c r="AR42" s="49">
        <f>Q42+S42+U42</f>
        <v>0.1</v>
      </c>
      <c r="AS42" s="163">
        <f>SUM(AR42:AR45)</f>
        <v>0.2</v>
      </c>
      <c r="AT42" s="10"/>
      <c r="AU42" s="10"/>
      <c r="AV42" s="10"/>
      <c r="AW42" s="10"/>
    </row>
    <row r="43" spans="1:49" ht="117.75" customHeight="1" thickBot="1">
      <c r="A43" s="212"/>
      <c r="B43" s="212"/>
      <c r="C43" s="212"/>
      <c r="D43" s="212"/>
      <c r="E43" s="212"/>
      <c r="F43" s="100"/>
      <c r="G43" s="266"/>
      <c r="H43" s="262"/>
      <c r="I43" s="262"/>
      <c r="J43" s="233"/>
      <c r="K43" s="234"/>
      <c r="L43" s="234"/>
      <c r="M43" s="107"/>
      <c r="N43" s="236"/>
      <c r="O43" s="108"/>
      <c r="P43" s="237"/>
      <c r="Q43" s="236"/>
      <c r="R43" s="236"/>
      <c r="S43" s="236"/>
      <c r="T43" s="236"/>
      <c r="U43" s="236"/>
      <c r="V43" s="236"/>
      <c r="W43" s="236"/>
      <c r="X43" s="237"/>
      <c r="Y43" s="236"/>
      <c r="Z43" s="236"/>
      <c r="AA43" s="236"/>
      <c r="AB43" s="238"/>
      <c r="AC43" s="236"/>
      <c r="AD43" s="237"/>
      <c r="AE43" s="236"/>
      <c r="AF43" s="237"/>
      <c r="AG43" s="236"/>
      <c r="AH43" s="239"/>
      <c r="AI43" s="236"/>
      <c r="AJ43" s="236"/>
      <c r="AK43" s="236"/>
      <c r="AL43" s="238"/>
      <c r="AM43" s="236"/>
      <c r="AN43" s="113"/>
      <c r="AO43" s="84" t="s">
        <v>119</v>
      </c>
      <c r="AP43" s="84" t="s">
        <v>120</v>
      </c>
      <c r="AQ43" s="86" t="s">
        <v>84</v>
      </c>
      <c r="AR43" s="49">
        <f>W42+Y42+AA42</f>
        <v>0.1</v>
      </c>
      <c r="AS43" s="163"/>
      <c r="AT43" s="10"/>
      <c r="AU43" s="10"/>
      <c r="AV43" s="10"/>
      <c r="AW43" s="10"/>
    </row>
    <row r="44" spans="1:49" ht="15.75" thickBot="1">
      <c r="A44" s="212"/>
      <c r="B44" s="212"/>
      <c r="C44" s="212"/>
      <c r="D44" s="212"/>
      <c r="E44" s="212"/>
      <c r="F44" s="100"/>
      <c r="G44" s="266"/>
      <c r="H44" s="262"/>
      <c r="I44" s="262"/>
      <c r="J44" s="233"/>
      <c r="K44" s="234"/>
      <c r="L44" s="234"/>
      <c r="M44" s="107"/>
      <c r="N44" s="236"/>
      <c r="O44" s="108"/>
      <c r="P44" s="237"/>
      <c r="Q44" s="236"/>
      <c r="R44" s="236"/>
      <c r="S44" s="236"/>
      <c r="T44" s="236"/>
      <c r="U44" s="236"/>
      <c r="V44" s="236"/>
      <c r="W44" s="236"/>
      <c r="X44" s="237"/>
      <c r="Y44" s="236"/>
      <c r="Z44" s="236"/>
      <c r="AA44" s="236"/>
      <c r="AB44" s="238"/>
      <c r="AC44" s="236"/>
      <c r="AD44" s="237"/>
      <c r="AE44" s="236"/>
      <c r="AF44" s="237"/>
      <c r="AG44" s="236"/>
      <c r="AH44" s="239"/>
      <c r="AI44" s="236"/>
      <c r="AJ44" s="236"/>
      <c r="AK44" s="236"/>
      <c r="AL44" s="238"/>
      <c r="AM44" s="236"/>
      <c r="AN44" s="113"/>
      <c r="AO44" s="82" t="s">
        <v>76</v>
      </c>
      <c r="AP44" s="82" t="s">
        <v>76</v>
      </c>
      <c r="AQ44" s="82" t="s">
        <v>76</v>
      </c>
      <c r="AR44" s="49">
        <f>AC42+AE42+AG42</f>
        <v>0</v>
      </c>
      <c r="AS44" s="163"/>
      <c r="AT44" s="10"/>
      <c r="AU44" s="10"/>
      <c r="AV44" s="10"/>
      <c r="AW44" s="10"/>
    </row>
    <row r="45" spans="1:49" ht="15.75" thickBot="1">
      <c r="A45" s="212"/>
      <c r="B45" s="212"/>
      <c r="C45" s="212"/>
      <c r="D45" s="212"/>
      <c r="E45" s="212"/>
      <c r="F45" s="100"/>
      <c r="G45" s="266"/>
      <c r="H45" s="262"/>
      <c r="I45" s="262"/>
      <c r="J45" s="233"/>
      <c r="K45" s="234"/>
      <c r="L45" s="234"/>
      <c r="M45" s="107"/>
      <c r="N45" s="236"/>
      <c r="O45" s="108"/>
      <c r="P45" s="237"/>
      <c r="Q45" s="236"/>
      <c r="R45" s="236"/>
      <c r="S45" s="236"/>
      <c r="T45" s="236"/>
      <c r="U45" s="236"/>
      <c r="V45" s="236"/>
      <c r="W45" s="236"/>
      <c r="X45" s="237"/>
      <c r="Y45" s="236"/>
      <c r="Z45" s="236"/>
      <c r="AA45" s="236"/>
      <c r="AB45" s="238"/>
      <c r="AC45" s="236"/>
      <c r="AD45" s="237"/>
      <c r="AE45" s="236"/>
      <c r="AF45" s="237"/>
      <c r="AG45" s="236"/>
      <c r="AH45" s="239"/>
      <c r="AI45" s="236"/>
      <c r="AJ45" s="236"/>
      <c r="AK45" s="236"/>
      <c r="AL45" s="238"/>
      <c r="AM45" s="236"/>
      <c r="AN45" s="113"/>
      <c r="AO45" s="82" t="s">
        <v>77</v>
      </c>
      <c r="AP45" s="82" t="s">
        <v>77</v>
      </c>
      <c r="AQ45" s="82" t="s">
        <v>77</v>
      </c>
      <c r="AR45" s="49">
        <f>AI42+AK42+AM42</f>
        <v>0</v>
      </c>
      <c r="AS45" s="163"/>
      <c r="AT45" s="10"/>
      <c r="AU45" s="10"/>
      <c r="AV45" s="10"/>
      <c r="AW45" s="10"/>
    </row>
    <row r="46" spans="1:49" ht="16.5" customHeight="1" thickBot="1">
      <c r="A46" s="212"/>
      <c r="B46" s="212"/>
      <c r="C46" s="212"/>
      <c r="D46" s="212"/>
      <c r="E46" s="212"/>
      <c r="F46" s="100" t="s">
        <v>121</v>
      </c>
      <c r="G46" s="211" t="s">
        <v>122</v>
      </c>
      <c r="H46" s="211" t="s">
        <v>123</v>
      </c>
      <c r="I46" s="100" t="s">
        <v>124</v>
      </c>
      <c r="J46" s="233" t="s">
        <v>116</v>
      </c>
      <c r="K46" s="234">
        <v>44774</v>
      </c>
      <c r="L46" s="234">
        <v>44803</v>
      </c>
      <c r="M46" s="107" t="s">
        <v>69</v>
      </c>
      <c r="N46" s="108">
        <v>0.33</v>
      </c>
      <c r="O46" s="108">
        <f>N46*(P46+R46+T46+V46+X46+Z46+AB46+AD46+AF46+AH46+AJ46+AL46)</f>
        <v>0.33</v>
      </c>
      <c r="P46" s="108"/>
      <c r="Q46" s="108"/>
      <c r="R46" s="108"/>
      <c r="S46" s="108"/>
      <c r="T46" s="108"/>
      <c r="U46" s="108"/>
      <c r="V46" s="108"/>
      <c r="W46" s="108"/>
      <c r="X46" s="108"/>
      <c r="Y46" s="108"/>
      <c r="Z46" s="108"/>
      <c r="AA46" s="108"/>
      <c r="AB46" s="108"/>
      <c r="AC46" s="108"/>
      <c r="AD46" s="108">
        <v>1</v>
      </c>
      <c r="AE46" s="108"/>
      <c r="AF46" s="108"/>
      <c r="AG46" s="108"/>
      <c r="AH46" s="108"/>
      <c r="AI46" s="108"/>
      <c r="AJ46" s="108"/>
      <c r="AK46" s="108"/>
      <c r="AL46" s="108"/>
      <c r="AM46" s="108"/>
      <c r="AN46" s="113">
        <f>N46*(Q46+S46+U46+W46+Y46+AA46+AC46+AE46+AG46+AI46+AK46+AM46)</f>
        <v>0</v>
      </c>
      <c r="AO46" s="82" t="s">
        <v>125</v>
      </c>
      <c r="AP46" s="82" t="s">
        <v>125</v>
      </c>
      <c r="AQ46" s="82" t="s">
        <v>125</v>
      </c>
      <c r="AR46" s="49">
        <f>Q46+S46+U46</f>
        <v>0</v>
      </c>
      <c r="AS46" s="163">
        <f>SUM(AR46:AR49)</f>
        <v>0</v>
      </c>
      <c r="AT46" s="10"/>
      <c r="AU46" s="10"/>
      <c r="AV46" s="10"/>
      <c r="AW46" s="10"/>
    </row>
    <row r="47" spans="1:49" ht="16.5" customHeight="1" thickBot="1">
      <c r="A47" s="212"/>
      <c r="B47" s="212"/>
      <c r="C47" s="212"/>
      <c r="D47" s="212"/>
      <c r="E47" s="212"/>
      <c r="F47" s="100"/>
      <c r="G47" s="211"/>
      <c r="H47" s="211"/>
      <c r="I47" s="100"/>
      <c r="J47" s="233"/>
      <c r="K47" s="234"/>
      <c r="L47" s="234"/>
      <c r="M47" s="107"/>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13"/>
      <c r="AO47" s="82" t="s">
        <v>126</v>
      </c>
      <c r="AP47" s="82" t="s">
        <v>126</v>
      </c>
      <c r="AQ47" s="82" t="s">
        <v>126</v>
      </c>
      <c r="AR47" s="49">
        <f>W46+Y46+AA46</f>
        <v>0</v>
      </c>
      <c r="AS47" s="163"/>
      <c r="AT47" s="10"/>
      <c r="AU47" s="10"/>
      <c r="AV47" s="10"/>
      <c r="AW47" s="10"/>
    </row>
    <row r="48" spans="1:49" ht="16.5" customHeight="1" thickBot="1">
      <c r="A48" s="212"/>
      <c r="B48" s="212"/>
      <c r="C48" s="212"/>
      <c r="D48" s="212"/>
      <c r="E48" s="212"/>
      <c r="F48" s="100"/>
      <c r="G48" s="211"/>
      <c r="H48" s="211"/>
      <c r="I48" s="100"/>
      <c r="J48" s="233"/>
      <c r="K48" s="234"/>
      <c r="L48" s="234"/>
      <c r="M48" s="107"/>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13"/>
      <c r="AO48" s="82" t="s">
        <v>76</v>
      </c>
      <c r="AP48" s="82" t="s">
        <v>76</v>
      </c>
      <c r="AQ48" s="82" t="s">
        <v>76</v>
      </c>
      <c r="AR48" s="49">
        <f>AC46+AE46+AG46</f>
        <v>0</v>
      </c>
      <c r="AS48" s="163"/>
      <c r="AT48" s="10"/>
      <c r="AU48" s="10"/>
      <c r="AV48" s="10"/>
      <c r="AW48" s="10"/>
    </row>
    <row r="49" spans="1:49" ht="16.5" customHeight="1">
      <c r="A49" s="212"/>
      <c r="B49" s="212"/>
      <c r="C49" s="212"/>
      <c r="D49" s="212"/>
      <c r="E49" s="212"/>
      <c r="F49" s="100"/>
      <c r="G49" s="211"/>
      <c r="H49" s="211"/>
      <c r="I49" s="100"/>
      <c r="J49" s="233"/>
      <c r="K49" s="234"/>
      <c r="L49" s="234"/>
      <c r="M49" s="107"/>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13"/>
      <c r="AO49" s="82" t="s">
        <v>77</v>
      </c>
      <c r="AP49" s="82" t="s">
        <v>77</v>
      </c>
      <c r="AQ49" s="82" t="s">
        <v>77</v>
      </c>
      <c r="AR49" s="49">
        <f>AI46+AK46+AM46</f>
        <v>0</v>
      </c>
      <c r="AS49" s="163"/>
      <c r="AT49" s="10"/>
      <c r="AU49" s="10"/>
      <c r="AV49" s="10"/>
      <c r="AW49" s="10"/>
    </row>
    <row r="50" spans="1:49" ht="262.5" customHeight="1">
      <c r="A50" s="212"/>
      <c r="B50" s="212"/>
      <c r="C50" s="212"/>
      <c r="D50" s="212"/>
      <c r="E50" s="212"/>
      <c r="F50" s="100" t="s">
        <v>127</v>
      </c>
      <c r="G50" s="211" t="s">
        <v>128</v>
      </c>
      <c r="H50" s="100" t="s">
        <v>129</v>
      </c>
      <c r="I50" s="100" t="s">
        <v>130</v>
      </c>
      <c r="J50" s="233" t="s">
        <v>116</v>
      </c>
      <c r="K50" s="112">
        <v>44621</v>
      </c>
      <c r="L50" s="112">
        <v>44925</v>
      </c>
      <c r="M50" s="107" t="s">
        <v>69</v>
      </c>
      <c r="N50" s="108">
        <v>0.34</v>
      </c>
      <c r="O50" s="108">
        <f t="shared" ref="O50" si="4">N50*(P50+R50+T50+V50+X50+Z50+AB50+AD50+AF50+AH50+AJ50+AL50)</f>
        <v>0.33999999999999997</v>
      </c>
      <c r="P50" s="114"/>
      <c r="Q50" s="114"/>
      <c r="R50" s="114"/>
      <c r="S50" s="114"/>
      <c r="T50" s="115">
        <v>0.1</v>
      </c>
      <c r="U50" s="236">
        <v>0.1</v>
      </c>
      <c r="V50" s="115">
        <v>0.1</v>
      </c>
      <c r="W50" s="236">
        <v>0.1</v>
      </c>
      <c r="X50" s="115">
        <v>0.1</v>
      </c>
      <c r="Y50" s="236">
        <v>0.1</v>
      </c>
      <c r="Z50" s="115">
        <v>0.1</v>
      </c>
      <c r="AA50" s="236">
        <v>0.1</v>
      </c>
      <c r="AB50" s="115">
        <v>0.1</v>
      </c>
      <c r="AC50" s="114"/>
      <c r="AD50" s="115">
        <v>0.1</v>
      </c>
      <c r="AE50" s="114"/>
      <c r="AF50" s="115">
        <v>0.1</v>
      </c>
      <c r="AG50" s="114"/>
      <c r="AH50" s="115">
        <v>0.1</v>
      </c>
      <c r="AI50" s="114"/>
      <c r="AJ50" s="115">
        <v>0.1</v>
      </c>
      <c r="AK50" s="114"/>
      <c r="AL50" s="115">
        <v>0.1</v>
      </c>
      <c r="AM50" s="114"/>
      <c r="AN50" s="113">
        <f>N50*(Q50+S50+U50+W50+Y50+AA50+AC50+AE50+AG50+AI50+AK50+AM50)</f>
        <v>0.13600000000000001</v>
      </c>
      <c r="AO50" s="84" t="s">
        <v>131</v>
      </c>
      <c r="AP50" s="84" t="s">
        <v>132</v>
      </c>
      <c r="AQ50" s="84" t="s">
        <v>87</v>
      </c>
      <c r="AR50" s="49">
        <f>Q50+S50+U50</f>
        <v>0.1</v>
      </c>
      <c r="AS50" s="163">
        <f>SUM(AR50:AR53)</f>
        <v>0.4</v>
      </c>
      <c r="AT50" s="10"/>
      <c r="AU50" s="10"/>
      <c r="AV50" s="10"/>
      <c r="AW50" s="10"/>
    </row>
    <row r="51" spans="1:49" ht="399.75" customHeight="1">
      <c r="A51" s="212"/>
      <c r="B51" s="212"/>
      <c r="C51" s="212"/>
      <c r="D51" s="212"/>
      <c r="E51" s="212"/>
      <c r="F51" s="100"/>
      <c r="G51" s="211"/>
      <c r="H51" s="100"/>
      <c r="I51" s="100"/>
      <c r="J51" s="233"/>
      <c r="K51" s="112"/>
      <c r="L51" s="112"/>
      <c r="M51" s="107"/>
      <c r="N51" s="108"/>
      <c r="O51" s="108"/>
      <c r="P51" s="114"/>
      <c r="Q51" s="114"/>
      <c r="R51" s="114"/>
      <c r="S51" s="114"/>
      <c r="T51" s="115"/>
      <c r="U51" s="236"/>
      <c r="V51" s="115"/>
      <c r="W51" s="236"/>
      <c r="X51" s="115"/>
      <c r="Y51" s="236"/>
      <c r="Z51" s="115"/>
      <c r="AA51" s="236"/>
      <c r="AB51" s="115"/>
      <c r="AC51" s="114"/>
      <c r="AD51" s="115"/>
      <c r="AE51" s="114"/>
      <c r="AF51" s="115"/>
      <c r="AG51" s="114"/>
      <c r="AH51" s="115"/>
      <c r="AI51" s="114"/>
      <c r="AJ51" s="115"/>
      <c r="AK51" s="114"/>
      <c r="AL51" s="115"/>
      <c r="AM51" s="114"/>
      <c r="AN51" s="113"/>
      <c r="AO51" s="86" t="s">
        <v>133</v>
      </c>
      <c r="AP51" s="86" t="s">
        <v>134</v>
      </c>
      <c r="AQ51" s="86" t="s">
        <v>87</v>
      </c>
      <c r="AR51" s="49">
        <f>W50+Y50+AA50</f>
        <v>0.30000000000000004</v>
      </c>
      <c r="AS51" s="163"/>
      <c r="AT51" s="10"/>
      <c r="AU51" s="10"/>
      <c r="AV51" s="10"/>
      <c r="AW51" s="10"/>
    </row>
    <row r="52" spans="1:49" ht="23.25" customHeight="1">
      <c r="A52" s="212"/>
      <c r="B52" s="212"/>
      <c r="C52" s="212"/>
      <c r="D52" s="212"/>
      <c r="E52" s="212"/>
      <c r="F52" s="100"/>
      <c r="G52" s="211"/>
      <c r="H52" s="100"/>
      <c r="I52" s="100"/>
      <c r="J52" s="233"/>
      <c r="K52" s="112"/>
      <c r="L52" s="112"/>
      <c r="M52" s="107"/>
      <c r="N52" s="108"/>
      <c r="O52" s="108"/>
      <c r="P52" s="114"/>
      <c r="Q52" s="114"/>
      <c r="R52" s="114"/>
      <c r="S52" s="114"/>
      <c r="T52" s="115"/>
      <c r="U52" s="236"/>
      <c r="V52" s="115"/>
      <c r="W52" s="236"/>
      <c r="X52" s="115"/>
      <c r="Y52" s="236"/>
      <c r="Z52" s="115"/>
      <c r="AA52" s="236"/>
      <c r="AB52" s="115"/>
      <c r="AC52" s="114"/>
      <c r="AD52" s="115"/>
      <c r="AE52" s="114"/>
      <c r="AF52" s="115"/>
      <c r="AG52" s="114"/>
      <c r="AH52" s="115"/>
      <c r="AI52" s="114"/>
      <c r="AJ52" s="115"/>
      <c r="AK52" s="114"/>
      <c r="AL52" s="115"/>
      <c r="AM52" s="114"/>
      <c r="AN52" s="113"/>
      <c r="AO52" s="82" t="s">
        <v>76</v>
      </c>
      <c r="AP52" s="82" t="s">
        <v>76</v>
      </c>
      <c r="AQ52" s="82" t="s">
        <v>76</v>
      </c>
      <c r="AR52" s="49">
        <f>AC50+AE50+AG50</f>
        <v>0</v>
      </c>
      <c r="AS52" s="163"/>
      <c r="AT52" s="10"/>
      <c r="AU52" s="10"/>
      <c r="AV52" s="10"/>
      <c r="AW52" s="10"/>
    </row>
    <row r="53" spans="1:49" ht="18.75" customHeight="1">
      <c r="A53" s="212"/>
      <c r="B53" s="212"/>
      <c r="C53" s="212"/>
      <c r="D53" s="212"/>
      <c r="E53" s="212"/>
      <c r="F53" s="100"/>
      <c r="G53" s="211"/>
      <c r="H53" s="100"/>
      <c r="I53" s="100"/>
      <c r="J53" s="233"/>
      <c r="K53" s="112"/>
      <c r="L53" s="112"/>
      <c r="M53" s="107"/>
      <c r="N53" s="108"/>
      <c r="O53" s="108"/>
      <c r="P53" s="114"/>
      <c r="Q53" s="114"/>
      <c r="R53" s="114"/>
      <c r="S53" s="114"/>
      <c r="T53" s="115"/>
      <c r="U53" s="236"/>
      <c r="V53" s="115"/>
      <c r="W53" s="236"/>
      <c r="X53" s="115"/>
      <c r="Y53" s="236"/>
      <c r="Z53" s="115"/>
      <c r="AA53" s="236"/>
      <c r="AB53" s="115"/>
      <c r="AC53" s="114"/>
      <c r="AD53" s="115"/>
      <c r="AE53" s="114"/>
      <c r="AF53" s="115"/>
      <c r="AG53" s="114"/>
      <c r="AH53" s="115"/>
      <c r="AI53" s="114"/>
      <c r="AJ53" s="115"/>
      <c r="AK53" s="114"/>
      <c r="AL53" s="115"/>
      <c r="AM53" s="114"/>
      <c r="AN53" s="113"/>
      <c r="AO53" s="82" t="s">
        <v>77</v>
      </c>
      <c r="AP53" s="82" t="s">
        <v>77</v>
      </c>
      <c r="AQ53" s="82" t="s">
        <v>77</v>
      </c>
      <c r="AR53" s="49">
        <f>AI50+AK50+AM50</f>
        <v>0</v>
      </c>
      <c r="AS53" s="163"/>
      <c r="AT53" s="10"/>
      <c r="AU53" s="10"/>
      <c r="AV53" s="10"/>
      <c r="AW53" s="10"/>
    </row>
    <row r="54" spans="1:49" ht="16.5" customHeight="1">
      <c r="A54" s="240" t="s">
        <v>135</v>
      </c>
      <c r="B54" s="240" t="s">
        <v>136</v>
      </c>
      <c r="C54" s="240" t="s">
        <v>137</v>
      </c>
      <c r="D54" s="240" t="s">
        <v>138</v>
      </c>
      <c r="E54" s="240" t="s">
        <v>139</v>
      </c>
      <c r="F54" s="100" t="s">
        <v>140</v>
      </c>
      <c r="G54" s="100" t="s">
        <v>141</v>
      </c>
      <c r="H54" s="100" t="s">
        <v>142</v>
      </c>
      <c r="I54" s="100" t="s">
        <v>143</v>
      </c>
      <c r="J54" s="235" t="s">
        <v>144</v>
      </c>
      <c r="K54" s="112">
        <v>44682</v>
      </c>
      <c r="L54" s="112">
        <v>44926</v>
      </c>
      <c r="M54" s="107" t="s">
        <v>69</v>
      </c>
      <c r="N54" s="108">
        <v>1</v>
      </c>
      <c r="O54" s="108">
        <f>N54*(P54+R54+T54+V54+X54+Z54+AB54+AD54+AF54+AH54+AJ54+AL54)</f>
        <v>1</v>
      </c>
      <c r="P54" s="108"/>
      <c r="Q54" s="108"/>
      <c r="R54" s="108"/>
      <c r="S54" s="108"/>
      <c r="T54" s="108"/>
      <c r="U54" s="108"/>
      <c r="V54" s="108"/>
      <c r="W54" s="108"/>
      <c r="X54" s="108">
        <v>0.33</v>
      </c>
      <c r="Y54" s="108">
        <v>0.33</v>
      </c>
      <c r="Z54" s="108"/>
      <c r="AA54" s="108"/>
      <c r="AB54" s="108"/>
      <c r="AC54" s="108"/>
      <c r="AD54" s="108">
        <v>0.33</v>
      </c>
      <c r="AE54" s="108"/>
      <c r="AF54" s="108"/>
      <c r="AG54" s="108"/>
      <c r="AH54" s="108"/>
      <c r="AI54" s="108"/>
      <c r="AJ54" s="108"/>
      <c r="AK54" s="108"/>
      <c r="AL54" s="108">
        <v>0.34</v>
      </c>
      <c r="AM54" s="108"/>
      <c r="AN54" s="113">
        <f>N54*(Q54+S54+U54+W54+Y54+AA54+AC54+AE54+AG54+AI54+AK54+AM54)</f>
        <v>0.33</v>
      </c>
      <c r="AO54" s="82" t="s">
        <v>125</v>
      </c>
      <c r="AP54" s="82" t="s">
        <v>125</v>
      </c>
      <c r="AQ54" s="82" t="s">
        <v>125</v>
      </c>
      <c r="AR54" s="49">
        <f>Q54+S54+U54</f>
        <v>0</v>
      </c>
      <c r="AS54" s="163">
        <f>SUM(AR54:AR57)</f>
        <v>0.33</v>
      </c>
      <c r="AT54" s="10"/>
      <c r="AU54" s="10"/>
      <c r="AV54" s="10"/>
      <c r="AW54" s="10"/>
    </row>
    <row r="55" spans="1:49" ht="60">
      <c r="A55" s="240"/>
      <c r="B55" s="240"/>
      <c r="C55" s="240"/>
      <c r="D55" s="240"/>
      <c r="E55" s="240"/>
      <c r="F55" s="100"/>
      <c r="G55" s="100"/>
      <c r="H55" s="100"/>
      <c r="I55" s="100"/>
      <c r="J55" s="235"/>
      <c r="K55" s="112"/>
      <c r="L55" s="112"/>
      <c r="M55" s="107"/>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13"/>
      <c r="AO55" s="86" t="s">
        <v>145</v>
      </c>
      <c r="AP55" s="86" t="s">
        <v>146</v>
      </c>
      <c r="AQ55" s="85" t="s">
        <v>87</v>
      </c>
      <c r="AR55" s="49">
        <f>W54+Y54+AA54</f>
        <v>0.33</v>
      </c>
      <c r="AS55" s="163"/>
      <c r="AT55" s="10"/>
      <c r="AU55" s="10"/>
      <c r="AV55" s="10"/>
      <c r="AW55" s="10"/>
    </row>
    <row r="56" spans="1:49" ht="16.5" customHeight="1" thickBot="1">
      <c r="A56" s="240"/>
      <c r="B56" s="240"/>
      <c r="C56" s="240"/>
      <c r="D56" s="240"/>
      <c r="E56" s="240"/>
      <c r="F56" s="100"/>
      <c r="G56" s="100"/>
      <c r="H56" s="100"/>
      <c r="I56" s="100"/>
      <c r="J56" s="235"/>
      <c r="K56" s="112"/>
      <c r="L56" s="112"/>
      <c r="M56" s="107"/>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13"/>
      <c r="AO56" s="48" t="s">
        <v>76</v>
      </c>
      <c r="AP56" s="48" t="s">
        <v>76</v>
      </c>
      <c r="AQ56" s="48" t="s">
        <v>76</v>
      </c>
      <c r="AR56" s="49">
        <f>AC54+AE54+AG54</f>
        <v>0</v>
      </c>
      <c r="AS56" s="163"/>
      <c r="AT56" s="10"/>
      <c r="AU56" s="10"/>
      <c r="AV56" s="10"/>
      <c r="AW56" s="10"/>
    </row>
    <row r="57" spans="1:49" ht="18" customHeight="1" thickBot="1">
      <c r="A57" s="240"/>
      <c r="B57" s="240"/>
      <c r="C57" s="240"/>
      <c r="D57" s="240"/>
      <c r="E57" s="240"/>
      <c r="F57" s="100"/>
      <c r="G57" s="100"/>
      <c r="H57" s="100"/>
      <c r="I57" s="100"/>
      <c r="J57" s="235"/>
      <c r="K57" s="112"/>
      <c r="L57" s="112"/>
      <c r="M57" s="107"/>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13"/>
      <c r="AO57" s="48" t="s">
        <v>77</v>
      </c>
      <c r="AP57" s="48" t="s">
        <v>77</v>
      </c>
      <c r="AQ57" s="48" t="s">
        <v>77</v>
      </c>
      <c r="AR57" s="49">
        <f>AI54+AK54+AM54</f>
        <v>0</v>
      </c>
      <c r="AS57" s="163"/>
      <c r="AT57" s="10"/>
      <c r="AU57" s="10"/>
      <c r="AV57" s="10"/>
      <c r="AW57" s="10"/>
    </row>
    <row r="58" spans="1:49" ht="15.75" customHeight="1" thickBo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245" t="s">
        <v>147</v>
      </c>
      <c r="AQ58" s="246"/>
      <c r="AR58" s="247"/>
      <c r="AS58" s="47">
        <f>AVERAGE(AS26:AS57)</f>
        <v>0.36625000000000002</v>
      </c>
      <c r="AT58" s="10"/>
      <c r="AU58" s="10"/>
      <c r="AV58" s="10"/>
      <c r="AW58" s="10"/>
    </row>
    <row r="59" spans="1:49">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row r="60" spans="1:49">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row>
    <row r="61" spans="1:49" s="2" customFormat="1" ht="43.5" customHeight="1">
      <c r="A61" s="263" t="s">
        <v>148</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0"/>
      <c r="AU61" s="20"/>
      <c r="AV61" s="20"/>
      <c r="AW61" s="20"/>
    </row>
    <row r="62" spans="1:49">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row>
    <row r="63" spans="1:49">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row>
    <row r="64" spans="1:49" ht="15.75" thickBo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row>
    <row r="65" spans="1:49" ht="18.75" customHeight="1">
      <c r="A65" s="201" t="s">
        <v>149</v>
      </c>
      <c r="B65" s="201" t="s">
        <v>150</v>
      </c>
      <c r="C65" s="204" t="s">
        <v>151</v>
      </c>
      <c r="D65" s="205"/>
      <c r="E65" s="201" t="s">
        <v>45</v>
      </c>
      <c r="F65" s="201" t="s">
        <v>46</v>
      </c>
      <c r="G65" s="201" t="s">
        <v>48</v>
      </c>
      <c r="H65" s="201" t="s">
        <v>49</v>
      </c>
      <c r="I65" s="204" t="s">
        <v>50</v>
      </c>
      <c r="J65" s="241" t="s">
        <v>20</v>
      </c>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182" t="s">
        <v>152</v>
      </c>
      <c r="AL65" s="183"/>
      <c r="AM65" s="183"/>
      <c r="AN65" s="183"/>
      <c r="AO65" s="183"/>
      <c r="AP65" s="183"/>
      <c r="AQ65" s="184"/>
      <c r="AT65" s="10"/>
      <c r="AU65" s="10"/>
      <c r="AV65" s="10"/>
      <c r="AW65" s="10"/>
    </row>
    <row r="66" spans="1:49" ht="48" customHeight="1" thickBot="1">
      <c r="A66" s="202"/>
      <c r="B66" s="202"/>
      <c r="C66" s="206"/>
      <c r="D66" s="207"/>
      <c r="E66" s="202"/>
      <c r="F66" s="202"/>
      <c r="G66" s="202"/>
      <c r="H66" s="202"/>
      <c r="I66" s="202"/>
      <c r="J66" s="206" t="s">
        <v>24</v>
      </c>
      <c r="K66" s="176"/>
      <c r="L66" s="175" t="s">
        <v>25</v>
      </c>
      <c r="M66" s="176"/>
      <c r="N66" s="175" t="s">
        <v>26</v>
      </c>
      <c r="O66" s="176"/>
      <c r="P66" s="175" t="s">
        <v>27</v>
      </c>
      <c r="Q66" s="176"/>
      <c r="R66" s="175" t="s">
        <v>28</v>
      </c>
      <c r="S66" s="176"/>
      <c r="T66" s="175" t="s">
        <v>29</v>
      </c>
      <c r="U66" s="176"/>
      <c r="V66" s="175" t="s">
        <v>30</v>
      </c>
      <c r="W66" s="176"/>
      <c r="X66" s="175" t="s">
        <v>31</v>
      </c>
      <c r="Y66" s="176"/>
      <c r="Z66" s="175" t="s">
        <v>32</v>
      </c>
      <c r="AA66" s="176"/>
      <c r="AB66" s="175" t="s">
        <v>33</v>
      </c>
      <c r="AC66" s="176"/>
      <c r="AD66" s="175" t="s">
        <v>34</v>
      </c>
      <c r="AE66" s="176"/>
      <c r="AF66" s="175" t="s">
        <v>35</v>
      </c>
      <c r="AG66" s="176"/>
      <c r="AH66" s="175" t="s">
        <v>36</v>
      </c>
      <c r="AI66" s="176"/>
      <c r="AJ66" s="179" t="s">
        <v>37</v>
      </c>
      <c r="AK66" s="185"/>
      <c r="AL66" s="186"/>
      <c r="AM66" s="186"/>
      <c r="AN66" s="186"/>
      <c r="AO66" s="186"/>
      <c r="AP66" s="186"/>
      <c r="AQ66" s="187"/>
      <c r="AT66" s="10"/>
      <c r="AU66" s="10"/>
      <c r="AV66" s="10"/>
      <c r="AW66" s="10"/>
    </row>
    <row r="67" spans="1:49" ht="44.25" customHeight="1" thickBot="1">
      <c r="A67" s="202"/>
      <c r="B67" s="202"/>
      <c r="C67" s="206"/>
      <c r="D67" s="207"/>
      <c r="E67" s="202"/>
      <c r="F67" s="202"/>
      <c r="G67" s="202"/>
      <c r="H67" s="202"/>
      <c r="I67" s="202"/>
      <c r="J67" s="242"/>
      <c r="K67" s="178"/>
      <c r="L67" s="177"/>
      <c r="M67" s="178"/>
      <c r="N67" s="177"/>
      <c r="O67" s="178"/>
      <c r="P67" s="177"/>
      <c r="Q67" s="178"/>
      <c r="R67" s="177"/>
      <c r="S67" s="178"/>
      <c r="T67" s="177"/>
      <c r="U67" s="178"/>
      <c r="V67" s="177"/>
      <c r="W67" s="178"/>
      <c r="X67" s="177"/>
      <c r="Y67" s="178"/>
      <c r="Z67" s="177"/>
      <c r="AA67" s="178"/>
      <c r="AB67" s="177"/>
      <c r="AC67" s="178"/>
      <c r="AD67" s="177"/>
      <c r="AE67" s="178"/>
      <c r="AF67" s="177"/>
      <c r="AG67" s="178"/>
      <c r="AH67" s="177"/>
      <c r="AI67" s="178"/>
      <c r="AJ67" s="180"/>
      <c r="AK67" s="188" t="s">
        <v>51</v>
      </c>
      <c r="AL67" s="189"/>
      <c r="AM67" s="190"/>
      <c r="AN67" s="194" t="s">
        <v>153</v>
      </c>
      <c r="AO67" s="196" t="s">
        <v>53</v>
      </c>
      <c r="AP67" s="248" t="s">
        <v>54</v>
      </c>
      <c r="AQ67" s="194" t="s">
        <v>55</v>
      </c>
      <c r="AT67" s="10"/>
      <c r="AU67" s="10"/>
      <c r="AV67" s="10"/>
      <c r="AW67" s="10"/>
    </row>
    <row r="68" spans="1:49" ht="48" customHeight="1" thickBot="1">
      <c r="A68" s="203"/>
      <c r="B68" s="203"/>
      <c r="C68" s="208"/>
      <c r="D68" s="209"/>
      <c r="E68" s="203"/>
      <c r="F68" s="203"/>
      <c r="G68" s="203"/>
      <c r="H68" s="203"/>
      <c r="I68" s="203"/>
      <c r="J68" s="27" t="s">
        <v>56</v>
      </c>
      <c r="K68" s="26" t="s">
        <v>57</v>
      </c>
      <c r="L68" s="26" t="s">
        <v>58</v>
      </c>
      <c r="M68" s="26" t="s">
        <v>59</v>
      </c>
      <c r="N68" s="26" t="s">
        <v>58</v>
      </c>
      <c r="O68" s="26" t="s">
        <v>59</v>
      </c>
      <c r="P68" s="26" t="s">
        <v>58</v>
      </c>
      <c r="Q68" s="26" t="s">
        <v>59</v>
      </c>
      <c r="R68" s="26" t="s">
        <v>58</v>
      </c>
      <c r="S68" s="26" t="s">
        <v>59</v>
      </c>
      <c r="T68" s="26" t="s">
        <v>58</v>
      </c>
      <c r="U68" s="26" t="s">
        <v>59</v>
      </c>
      <c r="V68" s="26" t="s">
        <v>58</v>
      </c>
      <c r="W68" s="26" t="s">
        <v>59</v>
      </c>
      <c r="X68" s="26" t="s">
        <v>58</v>
      </c>
      <c r="Y68" s="26" t="s">
        <v>59</v>
      </c>
      <c r="Z68" s="26" t="s">
        <v>58</v>
      </c>
      <c r="AA68" s="26" t="s">
        <v>59</v>
      </c>
      <c r="AB68" s="26" t="s">
        <v>58</v>
      </c>
      <c r="AC68" s="26" t="s">
        <v>59</v>
      </c>
      <c r="AD68" s="26" t="s">
        <v>58</v>
      </c>
      <c r="AE68" s="26" t="s">
        <v>59</v>
      </c>
      <c r="AF68" s="26" t="s">
        <v>58</v>
      </c>
      <c r="AG68" s="26" t="s">
        <v>59</v>
      </c>
      <c r="AH68" s="26" t="s">
        <v>58</v>
      </c>
      <c r="AI68" s="26" t="s">
        <v>59</v>
      </c>
      <c r="AJ68" s="181"/>
      <c r="AK68" s="191"/>
      <c r="AL68" s="192"/>
      <c r="AM68" s="193"/>
      <c r="AN68" s="195"/>
      <c r="AO68" s="197"/>
      <c r="AP68" s="228"/>
      <c r="AQ68" s="195"/>
      <c r="AT68" s="10"/>
      <c r="AU68" s="10"/>
      <c r="AV68" s="10"/>
      <c r="AW68" s="10"/>
    </row>
    <row r="69" spans="1:49" ht="132" customHeight="1" thickBot="1">
      <c r="A69" s="171" t="s">
        <v>154</v>
      </c>
      <c r="B69" s="100" t="s">
        <v>155</v>
      </c>
      <c r="C69" s="172" t="s">
        <v>156</v>
      </c>
      <c r="D69" s="172"/>
      <c r="E69" s="173" t="s">
        <v>157</v>
      </c>
      <c r="F69" s="100" t="s">
        <v>143</v>
      </c>
      <c r="G69" s="174">
        <v>44621</v>
      </c>
      <c r="H69" s="174">
        <v>44915</v>
      </c>
      <c r="I69" s="107" t="s">
        <v>69</v>
      </c>
      <c r="J69" s="108">
        <v>0.33</v>
      </c>
      <c r="K69" s="108">
        <f>J69*(L69+N69+P69+R69+T69+V69+X69+Z69+AB69+AD69+AF69+AH69)</f>
        <v>0.33</v>
      </c>
      <c r="L69" s="108"/>
      <c r="M69" s="108"/>
      <c r="N69" s="108"/>
      <c r="O69" s="108"/>
      <c r="P69" s="108">
        <v>0.25</v>
      </c>
      <c r="Q69" s="108">
        <v>0.25</v>
      </c>
      <c r="R69" s="108"/>
      <c r="S69" s="108"/>
      <c r="T69" s="108"/>
      <c r="U69" s="108"/>
      <c r="V69" s="108">
        <v>0.25</v>
      </c>
      <c r="W69" s="108">
        <v>0.25</v>
      </c>
      <c r="X69" s="108"/>
      <c r="Y69" s="108"/>
      <c r="Z69" s="108"/>
      <c r="AA69" s="108"/>
      <c r="AB69" s="108">
        <v>0.25</v>
      </c>
      <c r="AC69" s="108"/>
      <c r="AD69" s="108"/>
      <c r="AE69" s="108"/>
      <c r="AF69" s="108"/>
      <c r="AG69" s="108"/>
      <c r="AH69" s="108">
        <v>0.25</v>
      </c>
      <c r="AI69" s="108"/>
      <c r="AJ69" s="113">
        <f>J81*(M69+O69+Q69+S69+U69+W69+Y69+AA69+AC69+AE69+AG69+AI69)</f>
        <v>0.5</v>
      </c>
      <c r="AK69" s="353" t="s">
        <v>158</v>
      </c>
      <c r="AL69" s="354"/>
      <c r="AM69" s="355"/>
      <c r="AN69" s="89" t="s">
        <v>159</v>
      </c>
      <c r="AO69" s="89" t="s">
        <v>84</v>
      </c>
      <c r="AP69" s="90">
        <f>M69+O69+Q69</f>
        <v>0.25</v>
      </c>
      <c r="AQ69" s="163">
        <f>SUM(AP69:AP72)</f>
        <v>0.5</v>
      </c>
      <c r="AT69" s="10"/>
      <c r="AU69" s="10"/>
      <c r="AV69" s="10"/>
      <c r="AW69" s="10"/>
    </row>
    <row r="70" spans="1:49" ht="93" customHeight="1" thickBot="1">
      <c r="A70" s="171"/>
      <c r="B70" s="100"/>
      <c r="C70" s="172"/>
      <c r="D70" s="172"/>
      <c r="E70" s="100"/>
      <c r="F70" s="100"/>
      <c r="G70" s="100"/>
      <c r="H70" s="100"/>
      <c r="I70" s="107"/>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13"/>
      <c r="AK70" s="211" t="s">
        <v>160</v>
      </c>
      <c r="AL70" s="211"/>
      <c r="AM70" s="211"/>
      <c r="AN70" s="89" t="s">
        <v>161</v>
      </c>
      <c r="AO70" s="356" t="s">
        <v>84</v>
      </c>
      <c r="AP70" s="90">
        <f>S69+U69+W69</f>
        <v>0.25</v>
      </c>
      <c r="AQ70" s="163"/>
      <c r="AT70" s="10"/>
      <c r="AU70" s="10"/>
      <c r="AV70" s="10"/>
      <c r="AW70" s="10"/>
    </row>
    <row r="71" spans="1:49" ht="15.75" customHeight="1" thickBot="1">
      <c r="A71" s="171"/>
      <c r="B71" s="100"/>
      <c r="C71" s="172"/>
      <c r="D71" s="172"/>
      <c r="E71" s="100"/>
      <c r="F71" s="100"/>
      <c r="G71" s="100"/>
      <c r="H71" s="100"/>
      <c r="I71" s="107"/>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13"/>
      <c r="AK71" s="357" t="s">
        <v>76</v>
      </c>
      <c r="AL71" s="357"/>
      <c r="AM71" s="357"/>
      <c r="AN71" s="358" t="s">
        <v>76</v>
      </c>
      <c r="AO71" s="358" t="s">
        <v>76</v>
      </c>
      <c r="AP71" s="90">
        <f>+Y69+AA69+AC69</f>
        <v>0</v>
      </c>
      <c r="AQ71" s="163"/>
      <c r="AT71" s="10"/>
      <c r="AU71" s="10"/>
      <c r="AV71" s="10"/>
      <c r="AW71" s="10"/>
    </row>
    <row r="72" spans="1:49" ht="15.75" customHeight="1" thickBot="1">
      <c r="A72" s="171"/>
      <c r="B72" s="100"/>
      <c r="C72" s="172"/>
      <c r="D72" s="172"/>
      <c r="E72" s="100"/>
      <c r="F72" s="100"/>
      <c r="G72" s="100"/>
      <c r="H72" s="100"/>
      <c r="I72" s="107"/>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13"/>
      <c r="AK72" s="357" t="s">
        <v>77</v>
      </c>
      <c r="AL72" s="357"/>
      <c r="AM72" s="357"/>
      <c r="AN72" s="358" t="s">
        <v>77</v>
      </c>
      <c r="AO72" s="358" t="s">
        <v>77</v>
      </c>
      <c r="AP72" s="90">
        <f>+AE69+AG69+AI69</f>
        <v>0</v>
      </c>
      <c r="AQ72" s="163"/>
      <c r="AT72" s="10"/>
      <c r="AU72" s="10"/>
      <c r="AV72" s="10"/>
      <c r="AW72" s="10"/>
    </row>
    <row r="73" spans="1:49" ht="15.75" customHeight="1" thickBot="1">
      <c r="A73" s="171"/>
      <c r="B73" s="100" t="s">
        <v>162</v>
      </c>
      <c r="C73" s="172" t="s">
        <v>163</v>
      </c>
      <c r="D73" s="172"/>
      <c r="E73" s="100" t="s">
        <v>142</v>
      </c>
      <c r="F73" s="100" t="s">
        <v>143</v>
      </c>
      <c r="G73" s="174">
        <v>44743</v>
      </c>
      <c r="H73" s="174">
        <v>44915</v>
      </c>
      <c r="I73" s="107" t="s">
        <v>69</v>
      </c>
      <c r="J73" s="108">
        <v>0.33</v>
      </c>
      <c r="K73" s="108">
        <f t="shared" ref="K73" si="5">J73*(L73+N73+P73+R73+T73+V73+X73+Z73+AB73+AD73+AF73+AH73)</f>
        <v>0.33</v>
      </c>
      <c r="L73" s="108"/>
      <c r="M73" s="108"/>
      <c r="N73" s="108"/>
      <c r="O73" s="108"/>
      <c r="P73" s="108"/>
      <c r="Q73" s="108"/>
      <c r="R73" s="108"/>
      <c r="S73" s="108"/>
      <c r="T73" s="108"/>
      <c r="U73" s="108"/>
      <c r="V73" s="108"/>
      <c r="W73" s="108"/>
      <c r="X73" s="108">
        <v>0.5</v>
      </c>
      <c r="Y73" s="108"/>
      <c r="Z73" s="108"/>
      <c r="AA73" s="108"/>
      <c r="AB73" s="108"/>
      <c r="AC73" s="108"/>
      <c r="AD73" s="108">
        <v>0.25</v>
      </c>
      <c r="AE73" s="108"/>
      <c r="AF73" s="108"/>
      <c r="AG73" s="108"/>
      <c r="AH73" s="108">
        <v>0.25</v>
      </c>
      <c r="AI73" s="108"/>
      <c r="AJ73" s="113">
        <f>J85*(M73+O73+Q73+S73+U73+W73+Y73+AA73+AC73+AE73+AG73+AI73)</f>
        <v>0</v>
      </c>
      <c r="AK73" s="357" t="s">
        <v>125</v>
      </c>
      <c r="AL73" s="357"/>
      <c r="AM73" s="357"/>
      <c r="AN73" s="358" t="s">
        <v>125</v>
      </c>
      <c r="AO73" s="358" t="s">
        <v>125</v>
      </c>
      <c r="AP73" s="90">
        <f>M73+O73+Q73</f>
        <v>0</v>
      </c>
      <c r="AQ73" s="163">
        <f t="shared" ref="AQ73" si="6">SUM(AP73:AP76)</f>
        <v>0</v>
      </c>
      <c r="AT73" s="10"/>
      <c r="AU73" s="10"/>
      <c r="AV73" s="10"/>
      <c r="AW73" s="10"/>
    </row>
    <row r="74" spans="1:49" ht="15.75" customHeight="1" thickBot="1">
      <c r="A74" s="171"/>
      <c r="B74" s="100"/>
      <c r="C74" s="172"/>
      <c r="D74" s="172"/>
      <c r="E74" s="100"/>
      <c r="F74" s="100"/>
      <c r="G74" s="100"/>
      <c r="H74" s="100"/>
      <c r="I74" s="107"/>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13"/>
      <c r="AK74" s="357" t="s">
        <v>126</v>
      </c>
      <c r="AL74" s="357"/>
      <c r="AM74" s="357"/>
      <c r="AN74" s="358" t="s">
        <v>126</v>
      </c>
      <c r="AO74" s="358" t="s">
        <v>126</v>
      </c>
      <c r="AP74" s="90">
        <f>S73+U73+W73</f>
        <v>0</v>
      </c>
      <c r="AQ74" s="163"/>
      <c r="AT74" s="10"/>
      <c r="AU74" s="10"/>
      <c r="AV74" s="10"/>
      <c r="AW74" s="10"/>
    </row>
    <row r="75" spans="1:49" ht="15.75" customHeight="1" thickBot="1">
      <c r="A75" s="171"/>
      <c r="B75" s="100"/>
      <c r="C75" s="172"/>
      <c r="D75" s="172"/>
      <c r="E75" s="100"/>
      <c r="F75" s="100"/>
      <c r="G75" s="100"/>
      <c r="H75" s="100"/>
      <c r="I75" s="107"/>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13"/>
      <c r="AK75" s="357" t="s">
        <v>76</v>
      </c>
      <c r="AL75" s="357"/>
      <c r="AM75" s="357"/>
      <c r="AN75" s="358" t="s">
        <v>76</v>
      </c>
      <c r="AO75" s="358" t="s">
        <v>76</v>
      </c>
      <c r="AP75" s="90">
        <f>+Y73+AA73+AC73</f>
        <v>0</v>
      </c>
      <c r="AQ75" s="163"/>
      <c r="AT75" s="10"/>
      <c r="AU75" s="10"/>
      <c r="AV75" s="10"/>
      <c r="AW75" s="10"/>
    </row>
    <row r="76" spans="1:49" ht="15.75" customHeight="1" thickBot="1">
      <c r="A76" s="171"/>
      <c r="B76" s="100"/>
      <c r="C76" s="172"/>
      <c r="D76" s="172"/>
      <c r="E76" s="100"/>
      <c r="F76" s="100"/>
      <c r="G76" s="100"/>
      <c r="H76" s="100"/>
      <c r="I76" s="107"/>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13"/>
      <c r="AK76" s="357" t="s">
        <v>77</v>
      </c>
      <c r="AL76" s="357"/>
      <c r="AM76" s="357"/>
      <c r="AN76" s="358" t="s">
        <v>77</v>
      </c>
      <c r="AO76" s="358" t="s">
        <v>77</v>
      </c>
      <c r="AP76" s="90">
        <f>+AE73+AG73+AI73</f>
        <v>0</v>
      </c>
      <c r="AQ76" s="163"/>
      <c r="AT76" s="10"/>
      <c r="AU76" s="10"/>
      <c r="AV76" s="10"/>
      <c r="AW76" s="10"/>
    </row>
    <row r="77" spans="1:49" ht="120" customHeight="1" thickBot="1">
      <c r="A77" s="171"/>
      <c r="B77" s="100" t="s">
        <v>164</v>
      </c>
      <c r="C77" s="172" t="s">
        <v>165</v>
      </c>
      <c r="D77" s="172"/>
      <c r="E77" s="100" t="s">
        <v>142</v>
      </c>
      <c r="F77" s="100" t="s">
        <v>143</v>
      </c>
      <c r="G77" s="174">
        <v>44682</v>
      </c>
      <c r="H77" s="174">
        <v>44915</v>
      </c>
      <c r="I77" s="107" t="s">
        <v>69</v>
      </c>
      <c r="J77" s="108">
        <v>0.34</v>
      </c>
      <c r="K77" s="108">
        <f t="shared" ref="K77" si="7">J77*(L77+N77+P77+R77+T77+V77+X77+Z77+AB77+AD77+AF77+AH77)</f>
        <v>0.34</v>
      </c>
      <c r="L77" s="108"/>
      <c r="M77" s="108"/>
      <c r="N77" s="108"/>
      <c r="O77" s="108"/>
      <c r="P77" s="108"/>
      <c r="Q77" s="108"/>
      <c r="R77" s="108"/>
      <c r="S77" s="108"/>
      <c r="T77" s="108">
        <v>0.25</v>
      </c>
      <c r="U77" s="108">
        <v>0.25</v>
      </c>
      <c r="V77" s="108"/>
      <c r="W77" s="108"/>
      <c r="X77" s="108"/>
      <c r="Y77" s="108"/>
      <c r="Z77" s="108">
        <v>0.25</v>
      </c>
      <c r="AA77" s="108"/>
      <c r="AB77" s="108">
        <v>0.25</v>
      </c>
      <c r="AC77" s="108"/>
      <c r="AD77" s="108"/>
      <c r="AE77" s="108"/>
      <c r="AF77" s="108"/>
      <c r="AG77" s="108"/>
      <c r="AH77" s="108">
        <v>0.25</v>
      </c>
      <c r="AI77" s="108"/>
      <c r="AJ77" s="113">
        <f>J89*(M77+O77+Q77+S77+U77+W77+Y77+AA77+AC77+AE77+AG77+AI77)</f>
        <v>1.7500000000000002E-2</v>
      </c>
      <c r="AK77" s="107" t="s">
        <v>166</v>
      </c>
      <c r="AL77" s="107"/>
      <c r="AM77" s="107"/>
      <c r="AN77" s="89" t="s">
        <v>167</v>
      </c>
      <c r="AO77" s="89" t="s">
        <v>84</v>
      </c>
      <c r="AP77" s="90">
        <f>M77+O77+Q77</f>
        <v>0</v>
      </c>
      <c r="AQ77" s="163">
        <f t="shared" ref="AQ77" si="8">SUM(AP77:AP80)</f>
        <v>0.25</v>
      </c>
      <c r="AT77" s="10"/>
      <c r="AU77" s="10"/>
      <c r="AV77" s="10"/>
      <c r="AW77" s="10"/>
    </row>
    <row r="78" spans="1:49" ht="194.25" customHeight="1" thickBot="1">
      <c r="A78" s="171"/>
      <c r="B78" s="100"/>
      <c r="C78" s="172"/>
      <c r="D78" s="172"/>
      <c r="E78" s="100"/>
      <c r="F78" s="100"/>
      <c r="G78" s="100"/>
      <c r="H78" s="100"/>
      <c r="I78" s="107"/>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13"/>
      <c r="AK78" s="211" t="s">
        <v>168</v>
      </c>
      <c r="AL78" s="211"/>
      <c r="AM78" s="211"/>
      <c r="AN78" s="356" t="s">
        <v>169</v>
      </c>
      <c r="AO78" s="356" t="s">
        <v>84</v>
      </c>
      <c r="AP78" s="90">
        <f>S77+U77+W77</f>
        <v>0.25</v>
      </c>
      <c r="AQ78" s="163"/>
      <c r="AT78" s="10"/>
      <c r="AU78" s="10"/>
      <c r="AV78" s="10"/>
      <c r="AW78" s="10"/>
    </row>
    <row r="79" spans="1:49" ht="15" customHeight="1" thickBot="1">
      <c r="A79" s="171"/>
      <c r="B79" s="100"/>
      <c r="C79" s="172"/>
      <c r="D79" s="172"/>
      <c r="E79" s="100"/>
      <c r="F79" s="100"/>
      <c r="G79" s="100"/>
      <c r="H79" s="100"/>
      <c r="I79" s="107"/>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13"/>
      <c r="AK79" s="357" t="s">
        <v>76</v>
      </c>
      <c r="AL79" s="357"/>
      <c r="AM79" s="357"/>
      <c r="AN79" s="358" t="s">
        <v>76</v>
      </c>
      <c r="AO79" s="358" t="s">
        <v>76</v>
      </c>
      <c r="AP79" s="90">
        <f>+Y77+AA77+AC77</f>
        <v>0</v>
      </c>
      <c r="AQ79" s="163"/>
      <c r="AT79" s="10"/>
      <c r="AU79" s="10"/>
      <c r="AV79" s="10"/>
      <c r="AW79" s="10"/>
    </row>
    <row r="80" spans="1:49" ht="15.75" customHeight="1" thickBot="1">
      <c r="A80" s="171"/>
      <c r="B80" s="100"/>
      <c r="C80" s="172"/>
      <c r="D80" s="172"/>
      <c r="E80" s="100"/>
      <c r="F80" s="100"/>
      <c r="G80" s="100"/>
      <c r="H80" s="100"/>
      <c r="I80" s="107"/>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13"/>
      <c r="AK80" s="357" t="s">
        <v>77</v>
      </c>
      <c r="AL80" s="357"/>
      <c r="AM80" s="357"/>
      <c r="AN80" s="358" t="s">
        <v>77</v>
      </c>
      <c r="AO80" s="358" t="s">
        <v>77</v>
      </c>
      <c r="AP80" s="90">
        <f>+AE77+AG77+AI77</f>
        <v>0</v>
      </c>
      <c r="AQ80" s="163"/>
      <c r="AT80" s="10"/>
      <c r="AU80" s="10"/>
      <c r="AV80" s="10"/>
      <c r="AW80" s="10"/>
    </row>
    <row r="81" spans="1:49" ht="48.75" customHeight="1" thickBot="1">
      <c r="A81" s="171" t="s">
        <v>170</v>
      </c>
      <c r="B81" s="100" t="s">
        <v>171</v>
      </c>
      <c r="C81" s="210" t="s">
        <v>172</v>
      </c>
      <c r="D81" s="210"/>
      <c r="E81" s="211" t="s">
        <v>123</v>
      </c>
      <c r="F81" s="100" t="s">
        <v>124</v>
      </c>
      <c r="G81" s="174">
        <v>44774</v>
      </c>
      <c r="H81" s="174">
        <v>44803</v>
      </c>
      <c r="I81" s="107" t="s">
        <v>69</v>
      </c>
      <c r="J81" s="108">
        <v>1</v>
      </c>
      <c r="K81" s="108">
        <f>J81*(L81+N81+P81+R81+T81+V81+X81+Z81+AB81+AD81+AF81+AH81)</f>
        <v>1</v>
      </c>
      <c r="L81" s="108"/>
      <c r="M81" s="108"/>
      <c r="N81" s="108"/>
      <c r="O81" s="108"/>
      <c r="P81" s="108"/>
      <c r="Q81" s="108"/>
      <c r="R81" s="108"/>
      <c r="S81" s="108"/>
      <c r="T81" s="108"/>
      <c r="U81" s="108"/>
      <c r="V81" s="108"/>
      <c r="W81" s="108"/>
      <c r="X81" s="108"/>
      <c r="Y81" s="108"/>
      <c r="Z81" s="108">
        <v>1</v>
      </c>
      <c r="AA81" s="108"/>
      <c r="AB81" s="108"/>
      <c r="AC81" s="108"/>
      <c r="AD81" s="108"/>
      <c r="AE81" s="108"/>
      <c r="AF81" s="108"/>
      <c r="AG81" s="108"/>
      <c r="AH81" s="108"/>
      <c r="AI81" s="108"/>
      <c r="AJ81" s="113">
        <f>J93*(M81+O81+Q81+S81+U81+W81+Y81+AA81+AC81+AE81+AG81+AI81)</f>
        <v>0</v>
      </c>
      <c r="AK81" s="357" t="s">
        <v>125</v>
      </c>
      <c r="AL81" s="357"/>
      <c r="AM81" s="357"/>
      <c r="AN81" s="358" t="s">
        <v>125</v>
      </c>
      <c r="AO81" s="358" t="s">
        <v>125</v>
      </c>
      <c r="AP81" s="90">
        <f>M81+O81+Q81</f>
        <v>0</v>
      </c>
      <c r="AQ81" s="163">
        <f t="shared" ref="AQ81" si="9">SUM(AP81:AP84)</f>
        <v>0</v>
      </c>
      <c r="AT81" s="10"/>
      <c r="AU81" s="10"/>
      <c r="AV81" s="10"/>
      <c r="AW81" s="10"/>
    </row>
    <row r="82" spans="1:49" ht="48.75" customHeight="1" thickBot="1">
      <c r="A82" s="171"/>
      <c r="B82" s="100"/>
      <c r="C82" s="210"/>
      <c r="D82" s="210"/>
      <c r="E82" s="211"/>
      <c r="F82" s="100"/>
      <c r="G82" s="100"/>
      <c r="H82" s="100"/>
      <c r="I82" s="107"/>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13"/>
      <c r="AK82" s="357" t="s">
        <v>126</v>
      </c>
      <c r="AL82" s="357"/>
      <c r="AM82" s="357"/>
      <c r="AN82" s="358" t="s">
        <v>126</v>
      </c>
      <c r="AO82" s="358" t="s">
        <v>126</v>
      </c>
      <c r="AP82" s="90">
        <f>S81+U81+W81</f>
        <v>0</v>
      </c>
      <c r="AQ82" s="163"/>
      <c r="AT82" s="10"/>
      <c r="AU82" s="10"/>
      <c r="AV82" s="10"/>
      <c r="AW82" s="10"/>
    </row>
    <row r="83" spans="1:49" ht="48.75" customHeight="1" thickBot="1">
      <c r="A83" s="171"/>
      <c r="B83" s="100"/>
      <c r="C83" s="210"/>
      <c r="D83" s="210"/>
      <c r="E83" s="211"/>
      <c r="F83" s="100"/>
      <c r="G83" s="100"/>
      <c r="H83" s="100"/>
      <c r="I83" s="107"/>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13"/>
      <c r="AK83" s="357" t="s">
        <v>76</v>
      </c>
      <c r="AL83" s="357"/>
      <c r="AM83" s="357"/>
      <c r="AN83" s="358" t="s">
        <v>76</v>
      </c>
      <c r="AO83" s="358" t="s">
        <v>76</v>
      </c>
      <c r="AP83" s="90">
        <f>+Y81+AA81+AC81</f>
        <v>0</v>
      </c>
      <c r="AQ83" s="163"/>
      <c r="AT83" s="10"/>
      <c r="AU83" s="10"/>
      <c r="AV83" s="10"/>
      <c r="AW83" s="10"/>
    </row>
    <row r="84" spans="1:49" ht="48.75" customHeight="1" thickBot="1">
      <c r="A84" s="171"/>
      <c r="B84" s="100"/>
      <c r="C84" s="210"/>
      <c r="D84" s="210"/>
      <c r="E84" s="211"/>
      <c r="F84" s="100"/>
      <c r="G84" s="100"/>
      <c r="H84" s="100"/>
      <c r="I84" s="107"/>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13"/>
      <c r="AK84" s="357" t="s">
        <v>77</v>
      </c>
      <c r="AL84" s="357"/>
      <c r="AM84" s="357"/>
      <c r="AN84" s="358" t="s">
        <v>77</v>
      </c>
      <c r="AO84" s="358" t="s">
        <v>77</v>
      </c>
      <c r="AP84" s="90">
        <f>+AE81+AG81+AI81</f>
        <v>0</v>
      </c>
      <c r="AQ84" s="163"/>
      <c r="AT84" s="10"/>
      <c r="AU84" s="10"/>
      <c r="AV84" s="10"/>
      <c r="AW84" s="10"/>
    </row>
    <row r="85" spans="1:49" ht="18" customHeight="1" thickBot="1">
      <c r="A85" s="109" t="s">
        <v>173</v>
      </c>
      <c r="B85" s="100" t="s">
        <v>174</v>
      </c>
      <c r="C85" s="172" t="s">
        <v>175</v>
      </c>
      <c r="D85" s="172"/>
      <c r="E85" s="100" t="s">
        <v>176</v>
      </c>
      <c r="F85" s="100" t="s">
        <v>177</v>
      </c>
      <c r="G85" s="112">
        <v>44621</v>
      </c>
      <c r="H85" s="112">
        <v>44803</v>
      </c>
      <c r="I85" s="107" t="s">
        <v>69</v>
      </c>
      <c r="J85" s="108">
        <v>7.0000000000000007E-2</v>
      </c>
      <c r="K85" s="108">
        <f>J85*(L85+N85+P85+R85+T85+V85+X85+Z85+AB85+AD85+AF85+AH85)</f>
        <v>7.0000000000000007E-2</v>
      </c>
      <c r="L85" s="108"/>
      <c r="M85" s="108"/>
      <c r="N85" s="108"/>
      <c r="O85" s="108"/>
      <c r="P85" s="108">
        <v>0.1</v>
      </c>
      <c r="Q85" s="108">
        <v>0.1</v>
      </c>
      <c r="R85" s="108">
        <v>0.1</v>
      </c>
      <c r="S85" s="108">
        <v>0.1</v>
      </c>
      <c r="T85" s="108">
        <v>0.2</v>
      </c>
      <c r="U85" s="108">
        <v>0.1</v>
      </c>
      <c r="V85" s="108">
        <v>0.2</v>
      </c>
      <c r="W85" s="108">
        <v>0.1</v>
      </c>
      <c r="X85" s="108">
        <v>0.2</v>
      </c>
      <c r="Y85" s="108"/>
      <c r="Z85" s="108">
        <v>0.2</v>
      </c>
      <c r="AA85" s="108"/>
      <c r="AB85" s="108"/>
      <c r="AC85" s="108"/>
      <c r="AD85" s="108"/>
      <c r="AE85" s="108"/>
      <c r="AF85" s="108"/>
      <c r="AG85" s="108"/>
      <c r="AH85" s="108"/>
      <c r="AI85" s="108"/>
      <c r="AJ85" s="113">
        <f>J97*(M85+O85+Q85+S85+U85+W85+Y85+AA85+AC85+AE85+AG85+AI85)</f>
        <v>2.8000000000000004E-2</v>
      </c>
      <c r="AK85" s="107" t="s">
        <v>178</v>
      </c>
      <c r="AL85" s="107"/>
      <c r="AM85" s="107"/>
      <c r="AN85" s="89" t="s">
        <v>179</v>
      </c>
      <c r="AO85" s="89" t="s">
        <v>84</v>
      </c>
      <c r="AP85" s="90">
        <f>M85+O85+Q85</f>
        <v>0.1</v>
      </c>
      <c r="AQ85" s="163">
        <f t="shared" ref="AQ85" si="10">SUM(AP85:AP88)</f>
        <v>0.4</v>
      </c>
      <c r="AT85" s="10"/>
      <c r="AU85" s="10"/>
      <c r="AV85" s="10"/>
      <c r="AW85" s="10"/>
    </row>
    <row r="86" spans="1:49" ht="18" customHeight="1" thickBot="1">
      <c r="A86" s="110"/>
      <c r="B86" s="100"/>
      <c r="C86" s="172"/>
      <c r="D86" s="172"/>
      <c r="E86" s="100"/>
      <c r="F86" s="100"/>
      <c r="G86" s="112"/>
      <c r="H86" s="112"/>
      <c r="I86" s="107"/>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13"/>
      <c r="AK86" s="211" t="s">
        <v>180</v>
      </c>
      <c r="AL86" s="211"/>
      <c r="AM86" s="211"/>
      <c r="AN86" s="356" t="s">
        <v>181</v>
      </c>
      <c r="AO86" s="356" t="s">
        <v>84</v>
      </c>
      <c r="AP86" s="90">
        <f>S85+U85+W85</f>
        <v>0.30000000000000004</v>
      </c>
      <c r="AQ86" s="163"/>
      <c r="AT86" s="10"/>
      <c r="AU86" s="10"/>
      <c r="AV86" s="10"/>
      <c r="AW86" s="10"/>
    </row>
    <row r="87" spans="1:49" ht="18" customHeight="1" thickBot="1">
      <c r="A87" s="110"/>
      <c r="B87" s="100"/>
      <c r="C87" s="172"/>
      <c r="D87" s="172"/>
      <c r="E87" s="100"/>
      <c r="F87" s="100"/>
      <c r="G87" s="112"/>
      <c r="H87" s="112"/>
      <c r="I87" s="107"/>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13"/>
      <c r="AK87" s="357" t="s">
        <v>76</v>
      </c>
      <c r="AL87" s="357"/>
      <c r="AM87" s="357"/>
      <c r="AN87" s="358" t="s">
        <v>76</v>
      </c>
      <c r="AO87" s="358" t="s">
        <v>76</v>
      </c>
      <c r="AP87" s="90">
        <f>+Y85+AA85+AC85</f>
        <v>0</v>
      </c>
      <c r="AQ87" s="163"/>
      <c r="AT87" s="10"/>
      <c r="AU87" s="10"/>
      <c r="AV87" s="10"/>
      <c r="AW87" s="10"/>
    </row>
    <row r="88" spans="1:49" ht="18" customHeight="1" thickBot="1">
      <c r="A88" s="110"/>
      <c r="B88" s="100"/>
      <c r="C88" s="172"/>
      <c r="D88" s="172"/>
      <c r="E88" s="100"/>
      <c r="F88" s="100"/>
      <c r="G88" s="112"/>
      <c r="H88" s="112"/>
      <c r="I88" s="107"/>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13"/>
      <c r="AK88" s="357" t="s">
        <v>77</v>
      </c>
      <c r="AL88" s="357"/>
      <c r="AM88" s="357"/>
      <c r="AN88" s="358" t="s">
        <v>77</v>
      </c>
      <c r="AO88" s="358" t="s">
        <v>77</v>
      </c>
      <c r="AP88" s="90">
        <f>+AE85+AG85+AI85</f>
        <v>0</v>
      </c>
      <c r="AQ88" s="163"/>
      <c r="AT88" s="10"/>
      <c r="AU88" s="10"/>
      <c r="AV88" s="10"/>
      <c r="AW88" s="10"/>
    </row>
    <row r="89" spans="1:49" ht="18" customHeight="1" thickBot="1">
      <c r="A89" s="110"/>
      <c r="B89" s="100" t="s">
        <v>182</v>
      </c>
      <c r="C89" s="359" t="s">
        <v>183</v>
      </c>
      <c r="D89" s="360"/>
      <c r="E89" s="361" t="s">
        <v>184</v>
      </c>
      <c r="F89" s="100" t="s">
        <v>185</v>
      </c>
      <c r="G89" s="112">
        <v>44593</v>
      </c>
      <c r="H89" s="112">
        <v>44895</v>
      </c>
      <c r="I89" s="107" t="s">
        <v>69</v>
      </c>
      <c r="J89" s="108">
        <v>7.0000000000000007E-2</v>
      </c>
      <c r="K89" s="108">
        <f t="shared" ref="K89" si="11">J89*(L89+N89+P89+R89+T89+V89+X89+Z89+AB89+AD89+AF89+AH89)</f>
        <v>6.9999999999999993E-2</v>
      </c>
      <c r="L89" s="108"/>
      <c r="M89" s="108"/>
      <c r="N89" s="108">
        <v>0.1</v>
      </c>
      <c r="O89" s="108">
        <v>0.1</v>
      </c>
      <c r="P89" s="108">
        <v>0.1</v>
      </c>
      <c r="Q89" s="108">
        <v>0.1</v>
      </c>
      <c r="R89" s="108">
        <v>0.1</v>
      </c>
      <c r="S89" s="108">
        <v>0.1</v>
      </c>
      <c r="T89" s="108">
        <v>0.1</v>
      </c>
      <c r="U89" s="108">
        <v>0.1</v>
      </c>
      <c r="V89" s="108">
        <v>0.1</v>
      </c>
      <c r="W89" s="108">
        <v>0.1</v>
      </c>
      <c r="X89" s="108">
        <v>0.1</v>
      </c>
      <c r="Y89" s="108"/>
      <c r="Z89" s="108">
        <v>0.1</v>
      </c>
      <c r="AA89" s="108"/>
      <c r="AB89" s="108">
        <v>0.1</v>
      </c>
      <c r="AC89" s="108"/>
      <c r="AD89" s="108">
        <v>0.1</v>
      </c>
      <c r="AE89" s="108"/>
      <c r="AF89" s="108">
        <v>0.1</v>
      </c>
      <c r="AG89" s="108"/>
      <c r="AH89" s="108"/>
      <c r="AI89" s="108"/>
      <c r="AJ89" s="113">
        <f>J101*(M89+O89+Q89+S89+U89+W89+Y89+AA89+AC89+AE89+AG89+AI89)</f>
        <v>3.5000000000000003E-2</v>
      </c>
      <c r="AK89" s="107" t="s">
        <v>186</v>
      </c>
      <c r="AL89" s="107"/>
      <c r="AM89" s="107"/>
      <c r="AN89" s="89" t="s">
        <v>187</v>
      </c>
      <c r="AO89" s="89" t="s">
        <v>188</v>
      </c>
      <c r="AP89" s="90">
        <f>M89+O89+Q89</f>
        <v>0.2</v>
      </c>
      <c r="AQ89" s="163">
        <f t="shared" ref="AQ89" si="12">SUM(AP89:AP92)</f>
        <v>0.5</v>
      </c>
      <c r="AT89" s="10"/>
      <c r="AU89" s="10"/>
      <c r="AV89" s="10"/>
      <c r="AW89" s="10"/>
    </row>
    <row r="90" spans="1:49" ht="18" customHeight="1" thickBot="1">
      <c r="A90" s="110"/>
      <c r="B90" s="100"/>
      <c r="C90" s="362"/>
      <c r="D90" s="363"/>
      <c r="E90" s="364"/>
      <c r="F90" s="100"/>
      <c r="G90" s="112"/>
      <c r="H90" s="112"/>
      <c r="I90" s="107"/>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13"/>
      <c r="AK90" s="211" t="s">
        <v>189</v>
      </c>
      <c r="AL90" s="211"/>
      <c r="AM90" s="211"/>
      <c r="AN90" s="356" t="s">
        <v>190</v>
      </c>
      <c r="AO90" s="356" t="s">
        <v>191</v>
      </c>
      <c r="AP90" s="90">
        <f>S89+U89+W89</f>
        <v>0.30000000000000004</v>
      </c>
      <c r="AQ90" s="163"/>
      <c r="AR90" s="10"/>
      <c r="AS90" s="10"/>
      <c r="AT90" s="10"/>
      <c r="AU90" s="10"/>
      <c r="AV90" s="10"/>
      <c r="AW90" s="10"/>
    </row>
    <row r="91" spans="1:49" ht="18" customHeight="1" thickBot="1">
      <c r="A91" s="110"/>
      <c r="B91" s="100"/>
      <c r="C91" s="362"/>
      <c r="D91" s="363"/>
      <c r="E91" s="364"/>
      <c r="F91" s="100"/>
      <c r="G91" s="112"/>
      <c r="H91" s="112"/>
      <c r="I91" s="107"/>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13"/>
      <c r="AK91" s="357" t="s">
        <v>76</v>
      </c>
      <c r="AL91" s="357"/>
      <c r="AM91" s="357"/>
      <c r="AN91" s="358" t="s">
        <v>76</v>
      </c>
      <c r="AO91" s="358" t="s">
        <v>76</v>
      </c>
      <c r="AP91" s="90">
        <f>+Y89+AA89+AC89</f>
        <v>0</v>
      </c>
      <c r="AQ91" s="163"/>
      <c r="AR91" s="10"/>
      <c r="AS91" s="10"/>
      <c r="AT91" s="10"/>
      <c r="AU91" s="10"/>
      <c r="AV91" s="10"/>
      <c r="AW91" s="10"/>
    </row>
    <row r="92" spans="1:49" ht="18" customHeight="1" thickBot="1">
      <c r="A92" s="110"/>
      <c r="B92" s="100"/>
      <c r="C92" s="365"/>
      <c r="D92" s="366"/>
      <c r="E92" s="367"/>
      <c r="F92" s="100"/>
      <c r="G92" s="112"/>
      <c r="H92" s="112"/>
      <c r="I92" s="107"/>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13"/>
      <c r="AK92" s="357" t="s">
        <v>77</v>
      </c>
      <c r="AL92" s="357"/>
      <c r="AM92" s="357"/>
      <c r="AN92" s="358" t="s">
        <v>77</v>
      </c>
      <c r="AO92" s="358" t="s">
        <v>77</v>
      </c>
      <c r="AP92" s="90">
        <f>+AE89+AG89+AI89</f>
        <v>0</v>
      </c>
      <c r="AQ92" s="163"/>
      <c r="AR92" s="10"/>
      <c r="AS92" s="10"/>
      <c r="AT92" s="10"/>
      <c r="AU92" s="10"/>
      <c r="AV92" s="10"/>
      <c r="AW92" s="10"/>
    </row>
    <row r="93" spans="1:49" ht="18" customHeight="1" thickBot="1">
      <c r="A93" s="110"/>
      <c r="B93" s="100" t="s">
        <v>192</v>
      </c>
      <c r="C93" s="172" t="s">
        <v>193</v>
      </c>
      <c r="D93" s="172"/>
      <c r="E93" s="211" t="s">
        <v>194</v>
      </c>
      <c r="F93" s="100" t="s">
        <v>195</v>
      </c>
      <c r="G93" s="112">
        <v>44743</v>
      </c>
      <c r="H93" s="112">
        <v>44895</v>
      </c>
      <c r="I93" s="107" t="s">
        <v>69</v>
      </c>
      <c r="J93" s="108">
        <v>7.0000000000000007E-2</v>
      </c>
      <c r="K93" s="160">
        <f t="shared" ref="K93" si="13">J93*(L93+N93+P93+R93+T93+V93+X93+Z93+AB93+AD93+AF93+AH93)</f>
        <v>7.0000000000000007E-2</v>
      </c>
      <c r="L93" s="160"/>
      <c r="M93" s="160"/>
      <c r="N93" s="160"/>
      <c r="O93" s="160"/>
      <c r="P93" s="160"/>
      <c r="Q93" s="160"/>
      <c r="R93" s="160"/>
      <c r="S93" s="160"/>
      <c r="T93" s="160"/>
      <c r="U93" s="160"/>
      <c r="V93" s="160"/>
      <c r="W93" s="160"/>
      <c r="X93" s="160">
        <v>0.2</v>
      </c>
      <c r="Y93" s="160"/>
      <c r="Z93" s="160">
        <v>0.2</v>
      </c>
      <c r="AA93" s="160"/>
      <c r="AB93" s="160">
        <v>0.2</v>
      </c>
      <c r="AC93" s="160"/>
      <c r="AD93" s="160">
        <v>0.2</v>
      </c>
      <c r="AE93" s="160"/>
      <c r="AF93" s="160">
        <v>0.2</v>
      </c>
      <c r="AG93" s="160"/>
      <c r="AH93" s="160"/>
      <c r="AI93" s="160"/>
      <c r="AJ93" s="113">
        <f>J105*(M93+O93+Q93+S93+U93+W93+Y93+AA93+AC93+AE93+AG93+AI93)</f>
        <v>0</v>
      </c>
      <c r="AK93" s="357" t="s">
        <v>125</v>
      </c>
      <c r="AL93" s="357"/>
      <c r="AM93" s="357"/>
      <c r="AN93" s="358" t="s">
        <v>125</v>
      </c>
      <c r="AO93" s="358" t="s">
        <v>125</v>
      </c>
      <c r="AP93" s="90">
        <f>M93+O93+Q93</f>
        <v>0</v>
      </c>
      <c r="AQ93" s="163">
        <f t="shared" ref="AQ93" si="14">SUM(AP93:AP96)</f>
        <v>0</v>
      </c>
      <c r="AR93" s="23"/>
      <c r="AS93" s="23"/>
      <c r="AT93" s="10"/>
      <c r="AU93" s="10"/>
      <c r="AV93" s="10"/>
      <c r="AW93" s="10"/>
    </row>
    <row r="94" spans="1:49" ht="18" customHeight="1" thickBot="1">
      <c r="A94" s="110"/>
      <c r="B94" s="100"/>
      <c r="C94" s="172"/>
      <c r="D94" s="172"/>
      <c r="E94" s="211"/>
      <c r="F94" s="100"/>
      <c r="G94" s="112"/>
      <c r="H94" s="112"/>
      <c r="I94" s="107"/>
      <c r="J94" s="108"/>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13"/>
      <c r="AK94" s="357" t="s">
        <v>126</v>
      </c>
      <c r="AL94" s="357"/>
      <c r="AM94" s="357"/>
      <c r="AN94" s="358" t="s">
        <v>126</v>
      </c>
      <c r="AO94" s="358" t="s">
        <v>126</v>
      </c>
      <c r="AP94" s="90">
        <f>S93+U93+W93</f>
        <v>0</v>
      </c>
      <c r="AQ94" s="163"/>
      <c r="AR94" s="23"/>
      <c r="AS94" s="23"/>
      <c r="AT94" s="10"/>
      <c r="AU94" s="10"/>
      <c r="AV94" s="10"/>
      <c r="AW94" s="10"/>
    </row>
    <row r="95" spans="1:49" ht="18" customHeight="1" thickBot="1">
      <c r="A95" s="110"/>
      <c r="B95" s="100"/>
      <c r="C95" s="172"/>
      <c r="D95" s="172"/>
      <c r="E95" s="211"/>
      <c r="F95" s="100"/>
      <c r="G95" s="112"/>
      <c r="H95" s="112"/>
      <c r="I95" s="107"/>
      <c r="J95" s="108"/>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13"/>
      <c r="AK95" s="357" t="s">
        <v>76</v>
      </c>
      <c r="AL95" s="357"/>
      <c r="AM95" s="357"/>
      <c r="AN95" s="358" t="s">
        <v>76</v>
      </c>
      <c r="AO95" s="358" t="s">
        <v>76</v>
      </c>
      <c r="AP95" s="90">
        <f>+Y93+AA93+AC93</f>
        <v>0</v>
      </c>
      <c r="AQ95" s="163"/>
      <c r="AR95" s="23"/>
      <c r="AS95" s="20"/>
      <c r="AT95" s="10"/>
      <c r="AU95" s="10"/>
      <c r="AV95" s="10"/>
      <c r="AW95" s="10"/>
    </row>
    <row r="96" spans="1:49" ht="18" customHeight="1" thickBot="1">
      <c r="A96" s="110"/>
      <c r="B96" s="100"/>
      <c r="C96" s="172"/>
      <c r="D96" s="172"/>
      <c r="E96" s="211"/>
      <c r="F96" s="100"/>
      <c r="G96" s="112"/>
      <c r="H96" s="112"/>
      <c r="I96" s="107"/>
      <c r="J96" s="108"/>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13"/>
      <c r="AK96" s="357" t="s">
        <v>77</v>
      </c>
      <c r="AL96" s="357"/>
      <c r="AM96" s="357"/>
      <c r="AN96" s="358" t="s">
        <v>77</v>
      </c>
      <c r="AO96" s="358" t="s">
        <v>77</v>
      </c>
      <c r="AP96" s="90">
        <f>+AE93+AG93+AI93</f>
        <v>0</v>
      </c>
      <c r="AQ96" s="163"/>
      <c r="AR96" s="20"/>
      <c r="AS96" s="20"/>
      <c r="AT96" s="10"/>
      <c r="AU96" s="10"/>
      <c r="AV96" s="10"/>
      <c r="AW96" s="10"/>
    </row>
    <row r="97" spans="1:49" ht="18" customHeight="1" thickBot="1">
      <c r="A97" s="110"/>
      <c r="B97" s="100" t="s">
        <v>196</v>
      </c>
      <c r="C97" s="172" t="s">
        <v>197</v>
      </c>
      <c r="D97" s="172"/>
      <c r="E97" s="211" t="s">
        <v>198</v>
      </c>
      <c r="F97" s="100" t="s">
        <v>199</v>
      </c>
      <c r="G97" s="112">
        <v>44593</v>
      </c>
      <c r="H97" s="112">
        <v>44895</v>
      </c>
      <c r="I97" s="107" t="s">
        <v>69</v>
      </c>
      <c r="J97" s="108">
        <v>7.0000000000000007E-2</v>
      </c>
      <c r="K97" s="108">
        <f t="shared" ref="K97" si="15">J97*(L97+N97+P97+R97+T97+V97+X97+Z97+AB97+AD97+AF97+AH97)</f>
        <v>6.9999999999999993E-2</v>
      </c>
      <c r="L97" s="108"/>
      <c r="M97" s="108"/>
      <c r="N97" s="108">
        <v>0.1</v>
      </c>
      <c r="O97" s="108">
        <v>0.1</v>
      </c>
      <c r="P97" s="108">
        <v>0.1</v>
      </c>
      <c r="Q97" s="108">
        <v>0.1</v>
      </c>
      <c r="R97" s="108">
        <v>0.1</v>
      </c>
      <c r="S97" s="108">
        <v>0.1</v>
      </c>
      <c r="T97" s="108">
        <v>0.1</v>
      </c>
      <c r="U97" s="108">
        <v>0.1</v>
      </c>
      <c r="V97" s="108">
        <v>0.1</v>
      </c>
      <c r="W97" s="108">
        <v>0.1</v>
      </c>
      <c r="X97" s="108">
        <v>0.1</v>
      </c>
      <c r="Y97" s="108"/>
      <c r="Z97" s="108">
        <v>0.1</v>
      </c>
      <c r="AA97" s="108"/>
      <c r="AB97" s="108">
        <v>0.1</v>
      </c>
      <c r="AC97" s="108"/>
      <c r="AD97" s="108">
        <v>0.1</v>
      </c>
      <c r="AE97" s="108"/>
      <c r="AF97" s="108">
        <v>0.1</v>
      </c>
      <c r="AG97" s="108"/>
      <c r="AH97" s="108"/>
      <c r="AI97" s="108"/>
      <c r="AJ97" s="113">
        <f>J109*(M97+O97+Q97+S97+U97+W97+Y97+AA97+AC97+AE97+AG97+AI97)</f>
        <v>3.5000000000000003E-2</v>
      </c>
      <c r="AK97" s="211" t="s">
        <v>200</v>
      </c>
      <c r="AL97" s="211"/>
      <c r="AM97" s="211"/>
      <c r="AN97" s="356" t="s">
        <v>201</v>
      </c>
      <c r="AO97" s="356" t="s">
        <v>84</v>
      </c>
      <c r="AP97" s="90">
        <f>M97+O97+Q97</f>
        <v>0.2</v>
      </c>
      <c r="AQ97" s="163">
        <f t="shared" ref="AQ97" si="16">SUM(AP97:AP100)</f>
        <v>0.5</v>
      </c>
      <c r="AT97" s="10"/>
      <c r="AU97" s="10"/>
      <c r="AV97" s="10"/>
      <c r="AW97" s="10"/>
    </row>
    <row r="98" spans="1:49" ht="18" customHeight="1" thickBot="1">
      <c r="A98" s="110"/>
      <c r="B98" s="100"/>
      <c r="C98" s="172"/>
      <c r="D98" s="172"/>
      <c r="E98" s="211"/>
      <c r="F98" s="100"/>
      <c r="G98" s="112"/>
      <c r="H98" s="112"/>
      <c r="I98" s="107"/>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13"/>
      <c r="AK98" s="211" t="s">
        <v>202</v>
      </c>
      <c r="AL98" s="211"/>
      <c r="AM98" s="211"/>
      <c r="AN98" s="356" t="s">
        <v>203</v>
      </c>
      <c r="AO98" s="356" t="s">
        <v>204</v>
      </c>
      <c r="AP98" s="90">
        <f>S97+U97+W97</f>
        <v>0.30000000000000004</v>
      </c>
      <c r="AQ98" s="163"/>
      <c r="AR98" s="10"/>
      <c r="AS98" s="10"/>
      <c r="AT98" s="10"/>
      <c r="AU98" s="10"/>
      <c r="AV98" s="10"/>
      <c r="AW98" s="10"/>
    </row>
    <row r="99" spans="1:49" ht="18" customHeight="1" thickBot="1">
      <c r="A99" s="110"/>
      <c r="B99" s="100"/>
      <c r="C99" s="172"/>
      <c r="D99" s="172"/>
      <c r="E99" s="211"/>
      <c r="F99" s="100"/>
      <c r="G99" s="112"/>
      <c r="H99" s="112"/>
      <c r="I99" s="107"/>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13"/>
      <c r="AK99" s="357" t="s">
        <v>76</v>
      </c>
      <c r="AL99" s="357"/>
      <c r="AM99" s="357"/>
      <c r="AN99" s="358" t="s">
        <v>76</v>
      </c>
      <c r="AO99" s="358" t="s">
        <v>76</v>
      </c>
      <c r="AP99" s="90">
        <f>+Y97+AA97+AC97</f>
        <v>0</v>
      </c>
      <c r="AQ99" s="163"/>
      <c r="AR99" s="10"/>
      <c r="AS99" s="10"/>
      <c r="AT99" s="10"/>
      <c r="AU99" s="10"/>
      <c r="AV99" s="10"/>
      <c r="AW99" s="10"/>
    </row>
    <row r="100" spans="1:49" ht="18" customHeight="1" thickBot="1">
      <c r="A100" s="110"/>
      <c r="B100" s="100"/>
      <c r="C100" s="172"/>
      <c r="D100" s="172"/>
      <c r="E100" s="211"/>
      <c r="F100" s="100"/>
      <c r="G100" s="112"/>
      <c r="H100" s="112"/>
      <c r="I100" s="107"/>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13"/>
      <c r="AK100" s="357" t="s">
        <v>77</v>
      </c>
      <c r="AL100" s="357"/>
      <c r="AM100" s="357"/>
      <c r="AN100" s="358" t="s">
        <v>77</v>
      </c>
      <c r="AO100" s="358" t="s">
        <v>77</v>
      </c>
      <c r="AP100" s="90">
        <f>+AE97+AG97+AI97</f>
        <v>0</v>
      </c>
      <c r="AQ100" s="163"/>
      <c r="AR100" s="10"/>
      <c r="AS100" s="10"/>
      <c r="AT100" s="10"/>
      <c r="AU100" s="10"/>
      <c r="AV100" s="10"/>
      <c r="AW100" s="10"/>
    </row>
    <row r="101" spans="1:49" ht="18" customHeight="1" thickBot="1">
      <c r="A101" s="110"/>
      <c r="B101" s="100" t="s">
        <v>205</v>
      </c>
      <c r="C101" s="172" t="s">
        <v>206</v>
      </c>
      <c r="D101" s="172"/>
      <c r="E101" s="211" t="s">
        <v>207</v>
      </c>
      <c r="F101" s="100" t="s">
        <v>208</v>
      </c>
      <c r="G101" s="112">
        <v>44593</v>
      </c>
      <c r="H101" s="112">
        <v>44895</v>
      </c>
      <c r="I101" s="107" t="s">
        <v>69</v>
      </c>
      <c r="J101" s="108">
        <v>7.0000000000000007E-2</v>
      </c>
      <c r="K101" s="108">
        <f t="shared" ref="K101" si="17">J101*(L101+N101+P101+R101+T101+V101+X101+Z101+AB101+AD101+AF101+AH101)</f>
        <v>6.9999999999999993E-2</v>
      </c>
      <c r="L101" s="108"/>
      <c r="M101" s="108"/>
      <c r="N101" s="108">
        <v>0.1</v>
      </c>
      <c r="O101" s="108">
        <v>0.1</v>
      </c>
      <c r="P101" s="108">
        <v>0.1</v>
      </c>
      <c r="Q101" s="108">
        <v>0.1</v>
      </c>
      <c r="R101" s="108">
        <v>0.1</v>
      </c>
      <c r="S101" s="108">
        <v>0.1</v>
      </c>
      <c r="T101" s="108">
        <v>0.1</v>
      </c>
      <c r="U101" s="108">
        <v>0.1</v>
      </c>
      <c r="V101" s="108">
        <v>0.1</v>
      </c>
      <c r="W101" s="108">
        <v>0.1</v>
      </c>
      <c r="X101" s="108">
        <v>0.1</v>
      </c>
      <c r="Y101" s="108"/>
      <c r="Z101" s="108">
        <v>0.1</v>
      </c>
      <c r="AA101" s="108"/>
      <c r="AB101" s="108">
        <v>0.1</v>
      </c>
      <c r="AC101" s="108"/>
      <c r="AD101" s="108">
        <v>0.1</v>
      </c>
      <c r="AE101" s="108"/>
      <c r="AF101" s="108">
        <v>0.1</v>
      </c>
      <c r="AG101" s="108"/>
      <c r="AH101" s="108"/>
      <c r="AI101" s="108"/>
      <c r="AJ101" s="113">
        <f>J113*(M101+O101+Q101+S101+U101+W101+Y101+AA101+AC101+AE101+AG101+AI101)</f>
        <v>3.5000000000000003E-2</v>
      </c>
      <c r="AK101" s="211" t="s">
        <v>209</v>
      </c>
      <c r="AL101" s="211"/>
      <c r="AM101" s="211"/>
      <c r="AN101" s="356" t="s">
        <v>210</v>
      </c>
      <c r="AO101" s="356" t="s">
        <v>211</v>
      </c>
      <c r="AP101" s="90">
        <f>M101+O101+Q101</f>
        <v>0.2</v>
      </c>
      <c r="AQ101" s="368">
        <f t="shared" ref="AQ101" si="18">SUM(AP101:AP104)</f>
        <v>0.5</v>
      </c>
      <c r="AR101" s="23"/>
      <c r="AS101" s="23"/>
      <c r="AT101" s="10"/>
      <c r="AU101" s="10"/>
      <c r="AV101" s="10"/>
      <c r="AW101" s="10"/>
    </row>
    <row r="102" spans="1:49" ht="18" customHeight="1" thickBot="1">
      <c r="A102" s="110"/>
      <c r="B102" s="100"/>
      <c r="C102" s="172"/>
      <c r="D102" s="172"/>
      <c r="E102" s="211"/>
      <c r="F102" s="100"/>
      <c r="G102" s="112"/>
      <c r="H102" s="112"/>
      <c r="I102" s="107"/>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13"/>
      <c r="AK102" s="211" t="s">
        <v>212</v>
      </c>
      <c r="AL102" s="211"/>
      <c r="AM102" s="211"/>
      <c r="AN102" s="356" t="s">
        <v>213</v>
      </c>
      <c r="AO102" s="356" t="s">
        <v>191</v>
      </c>
      <c r="AP102" s="90">
        <f>S101+U101+W101</f>
        <v>0.30000000000000004</v>
      </c>
      <c r="AQ102" s="368"/>
      <c r="AR102" s="23"/>
      <c r="AS102" s="23"/>
      <c r="AT102" s="10"/>
      <c r="AU102" s="10"/>
      <c r="AV102" s="10"/>
      <c r="AW102" s="10"/>
    </row>
    <row r="103" spans="1:49" ht="18" customHeight="1" thickBot="1">
      <c r="A103" s="110"/>
      <c r="B103" s="100"/>
      <c r="C103" s="172"/>
      <c r="D103" s="172"/>
      <c r="E103" s="211"/>
      <c r="F103" s="100"/>
      <c r="G103" s="112"/>
      <c r="H103" s="112"/>
      <c r="I103" s="107"/>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13"/>
      <c r="AK103" s="357" t="s">
        <v>76</v>
      </c>
      <c r="AL103" s="357"/>
      <c r="AM103" s="357"/>
      <c r="AN103" s="358" t="s">
        <v>76</v>
      </c>
      <c r="AO103" s="358" t="s">
        <v>76</v>
      </c>
      <c r="AP103" s="90">
        <f>+Y101+AA101+AC101</f>
        <v>0</v>
      </c>
      <c r="AQ103" s="368"/>
      <c r="AR103" s="23"/>
      <c r="AS103" s="20"/>
      <c r="AT103" s="10"/>
      <c r="AU103" s="10"/>
      <c r="AV103" s="10"/>
      <c r="AW103" s="10"/>
    </row>
    <row r="104" spans="1:49" ht="18" customHeight="1" thickBot="1">
      <c r="A104" s="110"/>
      <c r="B104" s="100"/>
      <c r="C104" s="172"/>
      <c r="D104" s="172"/>
      <c r="E104" s="211"/>
      <c r="F104" s="100"/>
      <c r="G104" s="112"/>
      <c r="H104" s="112"/>
      <c r="I104" s="107"/>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13"/>
      <c r="AK104" s="357" t="s">
        <v>77</v>
      </c>
      <c r="AL104" s="357"/>
      <c r="AM104" s="357"/>
      <c r="AN104" s="358" t="s">
        <v>77</v>
      </c>
      <c r="AO104" s="358" t="s">
        <v>77</v>
      </c>
      <c r="AP104" s="90">
        <f>+AE101+AG101+AI101</f>
        <v>0</v>
      </c>
      <c r="AQ104" s="368"/>
      <c r="AR104" s="20"/>
      <c r="AS104" s="20"/>
      <c r="AT104" s="10"/>
      <c r="AU104" s="10"/>
      <c r="AV104" s="10"/>
      <c r="AW104" s="10"/>
    </row>
    <row r="105" spans="1:49" ht="18" customHeight="1" thickBot="1">
      <c r="A105" s="110"/>
      <c r="B105" s="100" t="s">
        <v>214</v>
      </c>
      <c r="C105" s="172" t="s">
        <v>215</v>
      </c>
      <c r="D105" s="172"/>
      <c r="E105" s="211" t="s">
        <v>216</v>
      </c>
      <c r="F105" s="100" t="s">
        <v>217</v>
      </c>
      <c r="G105" s="112">
        <v>44593</v>
      </c>
      <c r="H105" s="112">
        <v>44895</v>
      </c>
      <c r="I105" s="107" t="s">
        <v>69</v>
      </c>
      <c r="J105" s="108">
        <v>7.0000000000000007E-2</v>
      </c>
      <c r="K105" s="108">
        <f t="shared" ref="K105" si="19">J105*(L105+N105+P105+R105+T105+V105+X105+Z105+AB105+AD105+AF105+AH105)</f>
        <v>6.9999999999999993E-2</v>
      </c>
      <c r="L105" s="108"/>
      <c r="M105" s="108"/>
      <c r="N105" s="108">
        <v>0.1</v>
      </c>
      <c r="O105" s="108">
        <v>0.1</v>
      </c>
      <c r="P105" s="108">
        <v>0.1</v>
      </c>
      <c r="Q105" s="108">
        <v>0.1</v>
      </c>
      <c r="R105" s="108">
        <v>0.1</v>
      </c>
      <c r="S105" s="108">
        <v>0.1</v>
      </c>
      <c r="T105" s="108">
        <v>0.1</v>
      </c>
      <c r="U105" s="108">
        <v>0.1</v>
      </c>
      <c r="V105" s="108">
        <v>0.1</v>
      </c>
      <c r="W105" s="108">
        <v>0.1</v>
      </c>
      <c r="X105" s="108">
        <v>0.1</v>
      </c>
      <c r="Y105" s="108"/>
      <c r="Z105" s="108">
        <v>0.1</v>
      </c>
      <c r="AA105" s="108"/>
      <c r="AB105" s="108">
        <v>0.1</v>
      </c>
      <c r="AC105" s="108"/>
      <c r="AD105" s="108">
        <v>0.1</v>
      </c>
      <c r="AE105" s="108"/>
      <c r="AF105" s="108">
        <v>0.1</v>
      </c>
      <c r="AG105" s="108"/>
      <c r="AH105" s="108"/>
      <c r="AI105" s="108"/>
      <c r="AJ105" s="113">
        <f>J117*(M105+O105+Q105+S105+U105+W105+Y105+AA105+AC105+AE105+AG105+AI105)</f>
        <v>3.5000000000000003E-2</v>
      </c>
      <c r="AK105" s="211" t="s">
        <v>218</v>
      </c>
      <c r="AL105" s="211"/>
      <c r="AM105" s="211"/>
      <c r="AN105" s="356" t="s">
        <v>219</v>
      </c>
      <c r="AO105" s="356" t="s">
        <v>84</v>
      </c>
      <c r="AP105" s="90">
        <f>M105+O105+Q105</f>
        <v>0.2</v>
      </c>
      <c r="AQ105" s="163">
        <f t="shared" ref="AQ105" si="20">SUM(AP105:AP108)</f>
        <v>0.5</v>
      </c>
      <c r="AT105" s="10"/>
      <c r="AU105" s="10"/>
      <c r="AV105" s="10"/>
      <c r="AW105" s="10"/>
    </row>
    <row r="106" spans="1:49" ht="18" customHeight="1" thickBot="1">
      <c r="A106" s="110"/>
      <c r="B106" s="100"/>
      <c r="C106" s="172"/>
      <c r="D106" s="172"/>
      <c r="E106" s="211"/>
      <c r="F106" s="100"/>
      <c r="G106" s="112"/>
      <c r="H106" s="112"/>
      <c r="I106" s="107"/>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13"/>
      <c r="AK106" s="211" t="s">
        <v>220</v>
      </c>
      <c r="AL106" s="211"/>
      <c r="AM106" s="211"/>
      <c r="AN106" s="356" t="s">
        <v>221</v>
      </c>
      <c r="AO106" s="356" t="s">
        <v>84</v>
      </c>
      <c r="AP106" s="90">
        <f>S105+U105+W105</f>
        <v>0.30000000000000004</v>
      </c>
      <c r="AQ106" s="163"/>
      <c r="AR106" s="10"/>
      <c r="AS106" s="10"/>
      <c r="AT106" s="10"/>
      <c r="AU106" s="10"/>
      <c r="AV106" s="10"/>
      <c r="AW106" s="10"/>
    </row>
    <row r="107" spans="1:49" ht="18" customHeight="1" thickBot="1">
      <c r="A107" s="110"/>
      <c r="B107" s="100"/>
      <c r="C107" s="172"/>
      <c r="D107" s="172"/>
      <c r="E107" s="211"/>
      <c r="F107" s="100"/>
      <c r="G107" s="112"/>
      <c r="H107" s="112"/>
      <c r="I107" s="107"/>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13"/>
      <c r="AK107" s="357" t="s">
        <v>76</v>
      </c>
      <c r="AL107" s="357"/>
      <c r="AM107" s="357"/>
      <c r="AN107" s="358" t="s">
        <v>76</v>
      </c>
      <c r="AO107" s="358" t="s">
        <v>76</v>
      </c>
      <c r="AP107" s="90">
        <f>+Y105+AA105+AC105</f>
        <v>0</v>
      </c>
      <c r="AQ107" s="163"/>
      <c r="AR107" s="10"/>
      <c r="AS107" s="10"/>
      <c r="AT107" s="10"/>
      <c r="AU107" s="10"/>
      <c r="AV107" s="10"/>
      <c r="AW107" s="10"/>
    </row>
    <row r="108" spans="1:49" ht="18" customHeight="1">
      <c r="A108" s="110"/>
      <c r="B108" s="100"/>
      <c r="C108" s="172"/>
      <c r="D108" s="172"/>
      <c r="E108" s="211"/>
      <c r="F108" s="100"/>
      <c r="G108" s="112"/>
      <c r="H108" s="112"/>
      <c r="I108" s="107"/>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13"/>
      <c r="AK108" s="357" t="s">
        <v>77</v>
      </c>
      <c r="AL108" s="357"/>
      <c r="AM108" s="357"/>
      <c r="AN108" s="358" t="s">
        <v>77</v>
      </c>
      <c r="AO108" s="358" t="s">
        <v>77</v>
      </c>
      <c r="AP108" s="90">
        <f>+AE105+AG105+AI105</f>
        <v>0</v>
      </c>
      <c r="AQ108" s="163"/>
      <c r="AR108" s="10"/>
      <c r="AS108" s="10"/>
      <c r="AT108" s="10"/>
      <c r="AU108" s="10"/>
      <c r="AV108" s="10"/>
      <c r="AW108" s="10"/>
    </row>
    <row r="109" spans="1:49" ht="18" customHeight="1">
      <c r="A109" s="110"/>
      <c r="B109" s="100" t="s">
        <v>222</v>
      </c>
      <c r="C109" s="172" t="s">
        <v>223</v>
      </c>
      <c r="D109" s="172"/>
      <c r="E109" s="369" t="s">
        <v>224</v>
      </c>
      <c r="F109" s="369" t="s">
        <v>225</v>
      </c>
      <c r="G109" s="112">
        <v>44593</v>
      </c>
      <c r="H109" s="112">
        <v>44895</v>
      </c>
      <c r="I109" s="370" t="s">
        <v>69</v>
      </c>
      <c r="J109" s="108">
        <v>7.0000000000000007E-2</v>
      </c>
      <c r="K109" s="371">
        <v>0</v>
      </c>
      <c r="L109" s="372"/>
      <c r="M109" s="372"/>
      <c r="N109" s="371">
        <v>0.1</v>
      </c>
      <c r="O109" s="108">
        <v>0.1</v>
      </c>
      <c r="P109" s="371">
        <v>0.1</v>
      </c>
      <c r="Q109" s="108">
        <v>0.1</v>
      </c>
      <c r="R109" s="371">
        <v>0.1</v>
      </c>
      <c r="S109" s="108">
        <v>0.05</v>
      </c>
      <c r="T109" s="371">
        <v>0.1</v>
      </c>
      <c r="U109" s="108">
        <v>0.05</v>
      </c>
      <c r="V109" s="371">
        <v>0.1</v>
      </c>
      <c r="W109" s="108">
        <v>0.05</v>
      </c>
      <c r="X109" s="371">
        <v>0.1</v>
      </c>
      <c r="Y109" s="372"/>
      <c r="Z109" s="371">
        <v>0.1</v>
      </c>
      <c r="AA109" s="372"/>
      <c r="AB109" s="371">
        <v>0.1</v>
      </c>
      <c r="AC109" s="372"/>
      <c r="AD109" s="371">
        <v>0.1</v>
      </c>
      <c r="AE109" s="372"/>
      <c r="AF109" s="371">
        <v>0.1</v>
      </c>
      <c r="AG109" s="372"/>
      <c r="AH109" s="372"/>
      <c r="AI109" s="372"/>
      <c r="AJ109" s="113">
        <f>J121*(M109+O109+Q109+S109+U109+W109+Y109+AA109+AC109+AE109+AG109+AI109)</f>
        <v>2.4500000000000001E-2</v>
      </c>
      <c r="AK109" s="107" t="s">
        <v>226</v>
      </c>
      <c r="AL109" s="107"/>
      <c r="AM109" s="107"/>
      <c r="AN109" s="89" t="s">
        <v>227</v>
      </c>
      <c r="AO109" s="89" t="s">
        <v>228</v>
      </c>
      <c r="AP109" s="90">
        <f>M109+O109+Q109</f>
        <v>0.2</v>
      </c>
      <c r="AQ109" s="163">
        <f t="shared" ref="AQ109" si="21">SUM(AP109:AP112)</f>
        <v>0.35000000000000003</v>
      </c>
      <c r="AR109" s="23"/>
      <c r="AS109" s="23"/>
      <c r="AT109" s="10"/>
      <c r="AU109" s="10"/>
      <c r="AV109" s="10"/>
      <c r="AW109" s="10"/>
    </row>
    <row r="110" spans="1:49" ht="18" customHeight="1">
      <c r="A110" s="110"/>
      <c r="B110" s="100"/>
      <c r="C110" s="172"/>
      <c r="D110" s="172"/>
      <c r="E110" s="369"/>
      <c r="F110" s="369"/>
      <c r="G110" s="112"/>
      <c r="H110" s="112"/>
      <c r="I110" s="370"/>
      <c r="J110" s="108"/>
      <c r="K110" s="371"/>
      <c r="L110" s="372"/>
      <c r="M110" s="372"/>
      <c r="N110" s="371"/>
      <c r="O110" s="108"/>
      <c r="P110" s="371"/>
      <c r="Q110" s="108"/>
      <c r="R110" s="371"/>
      <c r="S110" s="108"/>
      <c r="T110" s="371"/>
      <c r="U110" s="108"/>
      <c r="V110" s="371"/>
      <c r="W110" s="108"/>
      <c r="X110" s="371"/>
      <c r="Y110" s="372"/>
      <c r="Z110" s="371"/>
      <c r="AA110" s="372"/>
      <c r="AB110" s="371"/>
      <c r="AC110" s="372"/>
      <c r="AD110" s="371"/>
      <c r="AE110" s="372"/>
      <c r="AF110" s="371"/>
      <c r="AG110" s="372"/>
      <c r="AH110" s="372"/>
      <c r="AI110" s="372"/>
      <c r="AJ110" s="113"/>
      <c r="AK110" s="107" t="s">
        <v>229</v>
      </c>
      <c r="AL110" s="107"/>
      <c r="AM110" s="107"/>
      <c r="AN110" s="89" t="s">
        <v>230</v>
      </c>
      <c r="AO110" s="89" t="s">
        <v>231</v>
      </c>
      <c r="AP110" s="90">
        <f>S109+U109+W109</f>
        <v>0.15000000000000002</v>
      </c>
      <c r="AQ110" s="163"/>
      <c r="AR110" s="23"/>
      <c r="AS110" s="23"/>
      <c r="AT110" s="10"/>
      <c r="AU110" s="10"/>
      <c r="AV110" s="10"/>
      <c r="AW110" s="10"/>
    </row>
    <row r="111" spans="1:49" ht="18" customHeight="1">
      <c r="A111" s="110"/>
      <c r="B111" s="100"/>
      <c r="C111" s="172"/>
      <c r="D111" s="172"/>
      <c r="E111" s="369"/>
      <c r="F111" s="369"/>
      <c r="G111" s="112"/>
      <c r="H111" s="112"/>
      <c r="I111" s="370"/>
      <c r="J111" s="108"/>
      <c r="K111" s="371"/>
      <c r="L111" s="372"/>
      <c r="M111" s="372"/>
      <c r="N111" s="371"/>
      <c r="O111" s="108"/>
      <c r="P111" s="371"/>
      <c r="Q111" s="108"/>
      <c r="R111" s="371"/>
      <c r="S111" s="108"/>
      <c r="T111" s="371"/>
      <c r="U111" s="108"/>
      <c r="V111" s="371"/>
      <c r="W111" s="108"/>
      <c r="X111" s="371"/>
      <c r="Y111" s="372"/>
      <c r="Z111" s="371"/>
      <c r="AA111" s="372"/>
      <c r="AB111" s="371"/>
      <c r="AC111" s="372"/>
      <c r="AD111" s="371"/>
      <c r="AE111" s="372"/>
      <c r="AF111" s="371"/>
      <c r="AG111" s="372"/>
      <c r="AH111" s="372"/>
      <c r="AI111" s="372"/>
      <c r="AJ111" s="113"/>
      <c r="AK111" s="357" t="s">
        <v>76</v>
      </c>
      <c r="AL111" s="357"/>
      <c r="AM111" s="357"/>
      <c r="AN111" s="358" t="s">
        <v>76</v>
      </c>
      <c r="AO111" s="358" t="s">
        <v>76</v>
      </c>
      <c r="AP111" s="90">
        <f>+Y109+AA109+AC109</f>
        <v>0</v>
      </c>
      <c r="AQ111" s="163"/>
      <c r="AR111" s="23"/>
      <c r="AS111" s="20"/>
      <c r="AT111" s="10"/>
      <c r="AU111" s="10"/>
      <c r="AV111" s="10"/>
      <c r="AW111" s="10"/>
    </row>
    <row r="112" spans="1:49" ht="18" customHeight="1">
      <c r="A112" s="110"/>
      <c r="B112" s="100"/>
      <c r="C112" s="172"/>
      <c r="D112" s="172"/>
      <c r="E112" s="369"/>
      <c r="F112" s="369"/>
      <c r="G112" s="112"/>
      <c r="H112" s="112"/>
      <c r="I112" s="370"/>
      <c r="J112" s="108"/>
      <c r="K112" s="371"/>
      <c r="L112" s="372"/>
      <c r="M112" s="372"/>
      <c r="N112" s="371"/>
      <c r="O112" s="108"/>
      <c r="P112" s="371"/>
      <c r="Q112" s="108"/>
      <c r="R112" s="371"/>
      <c r="S112" s="108"/>
      <c r="T112" s="371"/>
      <c r="U112" s="108"/>
      <c r="V112" s="371"/>
      <c r="W112" s="108"/>
      <c r="X112" s="371"/>
      <c r="Y112" s="372"/>
      <c r="Z112" s="371"/>
      <c r="AA112" s="372"/>
      <c r="AB112" s="371"/>
      <c r="AC112" s="372"/>
      <c r="AD112" s="371"/>
      <c r="AE112" s="372"/>
      <c r="AF112" s="371"/>
      <c r="AG112" s="372"/>
      <c r="AH112" s="372"/>
      <c r="AI112" s="372"/>
      <c r="AJ112" s="113"/>
      <c r="AK112" s="357" t="s">
        <v>77</v>
      </c>
      <c r="AL112" s="357"/>
      <c r="AM112" s="357"/>
      <c r="AN112" s="358" t="s">
        <v>77</v>
      </c>
      <c r="AO112" s="358" t="s">
        <v>77</v>
      </c>
      <c r="AP112" s="90">
        <f>+AE109+AG109+AI109</f>
        <v>0</v>
      </c>
      <c r="AQ112" s="163"/>
      <c r="AR112" s="20"/>
      <c r="AS112" s="20"/>
      <c r="AT112" s="10"/>
      <c r="AU112" s="10"/>
      <c r="AV112" s="10"/>
      <c r="AW112" s="10"/>
    </row>
    <row r="113" spans="1:49" ht="18" customHeight="1">
      <c r="A113" s="110"/>
      <c r="B113" s="100" t="s">
        <v>232</v>
      </c>
      <c r="C113" s="172" t="s">
        <v>233</v>
      </c>
      <c r="D113" s="172"/>
      <c r="E113" s="369" t="s">
        <v>234</v>
      </c>
      <c r="F113" s="369" t="s">
        <v>235</v>
      </c>
      <c r="G113" s="112">
        <v>44593</v>
      </c>
      <c r="H113" s="112">
        <v>44895</v>
      </c>
      <c r="I113" s="370" t="s">
        <v>69</v>
      </c>
      <c r="J113" s="108">
        <v>7.0000000000000007E-2</v>
      </c>
      <c r="K113" s="371">
        <v>0</v>
      </c>
      <c r="L113" s="372"/>
      <c r="M113" s="372"/>
      <c r="N113" s="371">
        <v>0.1</v>
      </c>
      <c r="O113" s="108">
        <v>0.1</v>
      </c>
      <c r="P113" s="371">
        <v>0.1</v>
      </c>
      <c r="Q113" s="108">
        <v>0.1</v>
      </c>
      <c r="R113" s="371">
        <v>0.1</v>
      </c>
      <c r="S113" s="108">
        <v>0.1</v>
      </c>
      <c r="T113" s="371">
        <v>0.1</v>
      </c>
      <c r="U113" s="108">
        <v>0.1</v>
      </c>
      <c r="V113" s="371">
        <v>0.1</v>
      </c>
      <c r="W113" s="108">
        <v>0.1</v>
      </c>
      <c r="X113" s="371">
        <v>0.1</v>
      </c>
      <c r="Y113" s="372"/>
      <c r="Z113" s="371">
        <v>0.1</v>
      </c>
      <c r="AA113" s="372"/>
      <c r="AB113" s="371">
        <v>0.1</v>
      </c>
      <c r="AC113" s="372"/>
      <c r="AD113" s="371">
        <v>0.1</v>
      </c>
      <c r="AE113" s="372"/>
      <c r="AF113" s="371">
        <v>0.1</v>
      </c>
      <c r="AG113" s="372"/>
      <c r="AH113" s="372"/>
      <c r="AI113" s="372"/>
      <c r="AJ113" s="113">
        <f>J125*(M113+O113+Q113+S113+U113+W113+Y113+AA113+AC113+AE113+AG113+AI113)</f>
        <v>0.03</v>
      </c>
      <c r="AK113" s="211" t="s">
        <v>236</v>
      </c>
      <c r="AL113" s="211"/>
      <c r="AM113" s="211"/>
      <c r="AN113" s="356" t="s">
        <v>237</v>
      </c>
      <c r="AO113" s="356" t="s">
        <v>238</v>
      </c>
      <c r="AP113" s="90">
        <f>M113+O113+Q113</f>
        <v>0.2</v>
      </c>
      <c r="AQ113" s="163">
        <f t="shared" ref="AQ113" si="22">SUM(AP113:AP116)</f>
        <v>0.5</v>
      </c>
      <c r="AT113" s="10"/>
      <c r="AU113" s="10"/>
      <c r="AV113" s="10"/>
      <c r="AW113" s="10"/>
    </row>
    <row r="114" spans="1:49" ht="18" customHeight="1">
      <c r="A114" s="110"/>
      <c r="B114" s="100"/>
      <c r="C114" s="172"/>
      <c r="D114" s="172"/>
      <c r="E114" s="369"/>
      <c r="F114" s="369"/>
      <c r="G114" s="112"/>
      <c r="H114" s="112"/>
      <c r="I114" s="370"/>
      <c r="J114" s="108"/>
      <c r="K114" s="371"/>
      <c r="L114" s="372"/>
      <c r="M114" s="372"/>
      <c r="N114" s="371"/>
      <c r="O114" s="108"/>
      <c r="P114" s="371"/>
      <c r="Q114" s="108"/>
      <c r="R114" s="371"/>
      <c r="S114" s="108"/>
      <c r="T114" s="371"/>
      <c r="U114" s="108"/>
      <c r="V114" s="371"/>
      <c r="W114" s="108"/>
      <c r="X114" s="371"/>
      <c r="Y114" s="372"/>
      <c r="Z114" s="371"/>
      <c r="AA114" s="372"/>
      <c r="AB114" s="371"/>
      <c r="AC114" s="372"/>
      <c r="AD114" s="371"/>
      <c r="AE114" s="372"/>
      <c r="AF114" s="371"/>
      <c r="AG114" s="372"/>
      <c r="AH114" s="372"/>
      <c r="AI114" s="372"/>
      <c r="AJ114" s="113"/>
      <c r="AK114" s="211" t="s">
        <v>239</v>
      </c>
      <c r="AL114" s="211"/>
      <c r="AM114" s="211"/>
      <c r="AN114" s="356" t="s">
        <v>240</v>
      </c>
      <c r="AO114" s="356" t="s">
        <v>241</v>
      </c>
      <c r="AP114" s="90">
        <f>S113+U113+W113</f>
        <v>0.30000000000000004</v>
      </c>
      <c r="AQ114" s="163"/>
      <c r="AR114" s="10"/>
      <c r="AS114" s="10"/>
      <c r="AT114" s="10"/>
      <c r="AU114" s="10"/>
      <c r="AV114" s="10"/>
      <c r="AW114" s="10"/>
    </row>
    <row r="115" spans="1:49" ht="18" customHeight="1">
      <c r="A115" s="110"/>
      <c r="B115" s="100"/>
      <c r="C115" s="172"/>
      <c r="D115" s="172"/>
      <c r="E115" s="369"/>
      <c r="F115" s="369"/>
      <c r="G115" s="112"/>
      <c r="H115" s="112"/>
      <c r="I115" s="370"/>
      <c r="J115" s="108"/>
      <c r="K115" s="371"/>
      <c r="L115" s="372"/>
      <c r="M115" s="372"/>
      <c r="N115" s="371"/>
      <c r="O115" s="108"/>
      <c r="P115" s="371"/>
      <c r="Q115" s="108"/>
      <c r="R115" s="371"/>
      <c r="S115" s="108"/>
      <c r="T115" s="371"/>
      <c r="U115" s="108"/>
      <c r="V115" s="371"/>
      <c r="W115" s="108"/>
      <c r="X115" s="371"/>
      <c r="Y115" s="372"/>
      <c r="Z115" s="371"/>
      <c r="AA115" s="372"/>
      <c r="AB115" s="371"/>
      <c r="AC115" s="372"/>
      <c r="AD115" s="371"/>
      <c r="AE115" s="372"/>
      <c r="AF115" s="371"/>
      <c r="AG115" s="372"/>
      <c r="AH115" s="372"/>
      <c r="AI115" s="372"/>
      <c r="AJ115" s="113"/>
      <c r="AK115" s="357" t="s">
        <v>76</v>
      </c>
      <c r="AL115" s="357"/>
      <c r="AM115" s="357"/>
      <c r="AN115" s="358" t="s">
        <v>76</v>
      </c>
      <c r="AO115" s="358" t="s">
        <v>76</v>
      </c>
      <c r="AP115" s="90">
        <f>+Y113+AA113+AC113</f>
        <v>0</v>
      </c>
      <c r="AQ115" s="163"/>
      <c r="AR115" s="10"/>
      <c r="AS115" s="10"/>
      <c r="AT115" s="10"/>
      <c r="AU115" s="10"/>
      <c r="AV115" s="10"/>
      <c r="AW115" s="10"/>
    </row>
    <row r="116" spans="1:49" ht="18" customHeight="1">
      <c r="A116" s="110"/>
      <c r="B116" s="100"/>
      <c r="C116" s="172"/>
      <c r="D116" s="172"/>
      <c r="E116" s="369"/>
      <c r="F116" s="369"/>
      <c r="G116" s="112"/>
      <c r="H116" s="112"/>
      <c r="I116" s="370"/>
      <c r="J116" s="108"/>
      <c r="K116" s="371"/>
      <c r="L116" s="372"/>
      <c r="M116" s="372"/>
      <c r="N116" s="371"/>
      <c r="O116" s="108"/>
      <c r="P116" s="371"/>
      <c r="Q116" s="108"/>
      <c r="R116" s="371"/>
      <c r="S116" s="108"/>
      <c r="T116" s="371"/>
      <c r="U116" s="108"/>
      <c r="V116" s="371"/>
      <c r="W116" s="108"/>
      <c r="X116" s="371"/>
      <c r="Y116" s="372"/>
      <c r="Z116" s="371"/>
      <c r="AA116" s="372"/>
      <c r="AB116" s="371"/>
      <c r="AC116" s="372"/>
      <c r="AD116" s="371"/>
      <c r="AE116" s="372"/>
      <c r="AF116" s="371"/>
      <c r="AG116" s="372"/>
      <c r="AH116" s="372"/>
      <c r="AI116" s="372"/>
      <c r="AJ116" s="113"/>
      <c r="AK116" s="164" t="s">
        <v>77</v>
      </c>
      <c r="AL116" s="164"/>
      <c r="AM116" s="164"/>
      <c r="AN116" s="48" t="s">
        <v>77</v>
      </c>
      <c r="AO116" s="48" t="s">
        <v>77</v>
      </c>
      <c r="AP116" s="90">
        <f>+AE113+AG113+AI113</f>
        <v>0</v>
      </c>
      <c r="AQ116" s="163"/>
      <c r="AR116" s="10"/>
      <c r="AS116" s="10"/>
      <c r="AT116" s="10"/>
      <c r="AU116" s="10"/>
      <c r="AV116" s="10"/>
      <c r="AW116" s="10"/>
    </row>
    <row r="117" spans="1:49" ht="18" customHeight="1">
      <c r="A117" s="110"/>
      <c r="B117" s="100" t="s">
        <v>242</v>
      </c>
      <c r="C117" s="172" t="s">
        <v>243</v>
      </c>
      <c r="D117" s="172"/>
      <c r="E117" s="369" t="s">
        <v>244</v>
      </c>
      <c r="F117" s="369" t="s">
        <v>245</v>
      </c>
      <c r="G117" s="112">
        <v>44593</v>
      </c>
      <c r="H117" s="112">
        <v>44895</v>
      </c>
      <c r="I117" s="370" t="s">
        <v>69</v>
      </c>
      <c r="J117" s="108">
        <v>7.0000000000000007E-2</v>
      </c>
      <c r="K117" s="371">
        <v>0</v>
      </c>
      <c r="L117" s="372"/>
      <c r="M117" s="372"/>
      <c r="N117" s="371">
        <v>0.1</v>
      </c>
      <c r="O117" s="108"/>
      <c r="P117" s="371">
        <v>0.1</v>
      </c>
      <c r="Q117" s="108"/>
      <c r="R117" s="371">
        <v>0.1</v>
      </c>
      <c r="S117" s="372"/>
      <c r="T117" s="371">
        <v>0.1</v>
      </c>
      <c r="U117" s="372"/>
      <c r="V117" s="371">
        <v>0.1</v>
      </c>
      <c r="W117" s="372"/>
      <c r="X117" s="371">
        <v>0.1</v>
      </c>
      <c r="Y117" s="372"/>
      <c r="Z117" s="371">
        <v>0.1</v>
      </c>
      <c r="AA117" s="372"/>
      <c r="AB117" s="371">
        <v>0.1</v>
      </c>
      <c r="AC117" s="372"/>
      <c r="AD117" s="371">
        <v>0.1</v>
      </c>
      <c r="AE117" s="372"/>
      <c r="AF117" s="371">
        <v>0.1</v>
      </c>
      <c r="AG117" s="372"/>
      <c r="AH117" s="372"/>
      <c r="AI117" s="372"/>
      <c r="AJ117" s="113">
        <f>J129*(M117+O117+Q117+S117+U117+W117+Y117+AA117+AC117+AE117+AG117+AI117)</f>
        <v>0</v>
      </c>
      <c r="AK117" s="107" t="s">
        <v>246</v>
      </c>
      <c r="AL117" s="107"/>
      <c r="AM117" s="107"/>
      <c r="AN117" s="89" t="s">
        <v>247</v>
      </c>
      <c r="AO117" s="89" t="s">
        <v>188</v>
      </c>
      <c r="AP117" s="90">
        <f>M117+O117+Q117</f>
        <v>0</v>
      </c>
      <c r="AQ117" s="163">
        <f t="shared" ref="AQ117" si="23">SUM(AP117:AP120)</f>
        <v>0</v>
      </c>
      <c r="AR117" s="23"/>
      <c r="AS117" s="23"/>
      <c r="AT117" s="10"/>
      <c r="AU117" s="10"/>
      <c r="AV117" s="10"/>
      <c r="AW117" s="10"/>
    </row>
    <row r="118" spans="1:49" ht="18" customHeight="1">
      <c r="A118" s="110"/>
      <c r="B118" s="100"/>
      <c r="C118" s="172"/>
      <c r="D118" s="172"/>
      <c r="E118" s="369"/>
      <c r="F118" s="369"/>
      <c r="G118" s="112"/>
      <c r="H118" s="112"/>
      <c r="I118" s="370"/>
      <c r="J118" s="108"/>
      <c r="K118" s="371"/>
      <c r="L118" s="372"/>
      <c r="M118" s="372"/>
      <c r="N118" s="371"/>
      <c r="O118" s="108"/>
      <c r="P118" s="371"/>
      <c r="Q118" s="108"/>
      <c r="R118" s="371"/>
      <c r="S118" s="372"/>
      <c r="T118" s="371"/>
      <c r="U118" s="372"/>
      <c r="V118" s="371"/>
      <c r="W118" s="372"/>
      <c r="X118" s="371"/>
      <c r="Y118" s="372"/>
      <c r="Z118" s="371"/>
      <c r="AA118" s="372"/>
      <c r="AB118" s="371"/>
      <c r="AC118" s="372"/>
      <c r="AD118" s="371"/>
      <c r="AE118" s="372"/>
      <c r="AF118" s="371"/>
      <c r="AG118" s="372"/>
      <c r="AH118" s="372"/>
      <c r="AI118" s="372"/>
      <c r="AJ118" s="113"/>
      <c r="AK118" s="107" t="s">
        <v>246</v>
      </c>
      <c r="AL118" s="107"/>
      <c r="AM118" s="107"/>
      <c r="AN118" s="89" t="s">
        <v>247</v>
      </c>
      <c r="AO118" s="89" t="s">
        <v>188</v>
      </c>
      <c r="AP118" s="90">
        <f>S117+U117+W117</f>
        <v>0</v>
      </c>
      <c r="AQ118" s="163"/>
      <c r="AR118" s="23"/>
      <c r="AS118" s="23"/>
      <c r="AT118" s="10"/>
      <c r="AU118" s="10"/>
      <c r="AV118" s="10"/>
      <c r="AW118" s="10"/>
    </row>
    <row r="119" spans="1:49" ht="18" customHeight="1">
      <c r="A119" s="110"/>
      <c r="B119" s="100"/>
      <c r="C119" s="172"/>
      <c r="D119" s="172"/>
      <c r="E119" s="369"/>
      <c r="F119" s="369"/>
      <c r="G119" s="112"/>
      <c r="H119" s="112"/>
      <c r="I119" s="370"/>
      <c r="J119" s="108"/>
      <c r="K119" s="371"/>
      <c r="L119" s="372"/>
      <c r="M119" s="372"/>
      <c r="N119" s="371"/>
      <c r="O119" s="108"/>
      <c r="P119" s="371"/>
      <c r="Q119" s="108"/>
      <c r="R119" s="371"/>
      <c r="S119" s="372"/>
      <c r="T119" s="371"/>
      <c r="U119" s="372"/>
      <c r="V119" s="371"/>
      <c r="W119" s="372"/>
      <c r="X119" s="371"/>
      <c r="Y119" s="372"/>
      <c r="Z119" s="371"/>
      <c r="AA119" s="372"/>
      <c r="AB119" s="371"/>
      <c r="AC119" s="372"/>
      <c r="AD119" s="371"/>
      <c r="AE119" s="372"/>
      <c r="AF119" s="371"/>
      <c r="AG119" s="372"/>
      <c r="AH119" s="372"/>
      <c r="AI119" s="372"/>
      <c r="AJ119" s="113"/>
      <c r="AK119" s="357" t="s">
        <v>76</v>
      </c>
      <c r="AL119" s="357"/>
      <c r="AM119" s="357"/>
      <c r="AN119" s="358" t="s">
        <v>76</v>
      </c>
      <c r="AO119" s="358" t="s">
        <v>76</v>
      </c>
      <c r="AP119" s="90">
        <f>+Y117+AA117+AC117</f>
        <v>0</v>
      </c>
      <c r="AQ119" s="163"/>
      <c r="AR119" s="23"/>
      <c r="AS119" s="20"/>
      <c r="AT119" s="10"/>
      <c r="AU119" s="10"/>
      <c r="AV119" s="10"/>
      <c r="AW119" s="10"/>
    </row>
    <row r="120" spans="1:49" ht="18" customHeight="1">
      <c r="A120" s="110"/>
      <c r="B120" s="100"/>
      <c r="C120" s="172"/>
      <c r="D120" s="172"/>
      <c r="E120" s="369"/>
      <c r="F120" s="369"/>
      <c r="G120" s="112"/>
      <c r="H120" s="112"/>
      <c r="I120" s="370"/>
      <c r="J120" s="108"/>
      <c r="K120" s="371"/>
      <c r="L120" s="372"/>
      <c r="M120" s="372"/>
      <c r="N120" s="371"/>
      <c r="O120" s="108"/>
      <c r="P120" s="371"/>
      <c r="Q120" s="108"/>
      <c r="R120" s="371"/>
      <c r="S120" s="372"/>
      <c r="T120" s="371"/>
      <c r="U120" s="372"/>
      <c r="V120" s="371"/>
      <c r="W120" s="372"/>
      <c r="X120" s="371"/>
      <c r="Y120" s="372"/>
      <c r="Z120" s="371"/>
      <c r="AA120" s="372"/>
      <c r="AB120" s="371"/>
      <c r="AC120" s="372"/>
      <c r="AD120" s="371"/>
      <c r="AE120" s="372"/>
      <c r="AF120" s="371"/>
      <c r="AG120" s="372"/>
      <c r="AH120" s="372"/>
      <c r="AI120" s="372"/>
      <c r="AJ120" s="113"/>
      <c r="AK120" s="357" t="s">
        <v>77</v>
      </c>
      <c r="AL120" s="357"/>
      <c r="AM120" s="357"/>
      <c r="AN120" s="358" t="s">
        <v>77</v>
      </c>
      <c r="AO120" s="358" t="s">
        <v>77</v>
      </c>
      <c r="AP120" s="90">
        <f>+AE117+AG117+AI117</f>
        <v>0</v>
      </c>
      <c r="AQ120" s="163"/>
      <c r="AR120" s="20"/>
      <c r="AS120" s="20"/>
      <c r="AT120" s="10"/>
      <c r="AU120" s="10"/>
      <c r="AV120" s="10"/>
      <c r="AW120" s="10"/>
    </row>
    <row r="121" spans="1:49" ht="18" customHeight="1">
      <c r="A121" s="110"/>
      <c r="B121" s="100" t="s">
        <v>248</v>
      </c>
      <c r="C121" s="172" t="s">
        <v>249</v>
      </c>
      <c r="D121" s="172"/>
      <c r="E121" s="211" t="s">
        <v>250</v>
      </c>
      <c r="F121" s="369" t="s">
        <v>251</v>
      </c>
      <c r="G121" s="112">
        <v>44593</v>
      </c>
      <c r="H121" s="112">
        <v>44895</v>
      </c>
      <c r="I121" s="370" t="s">
        <v>69</v>
      </c>
      <c r="J121" s="108">
        <v>7.0000000000000007E-2</v>
      </c>
      <c r="K121" s="371">
        <v>0</v>
      </c>
      <c r="L121" s="372"/>
      <c r="M121" s="372"/>
      <c r="N121" s="371">
        <v>0.1</v>
      </c>
      <c r="O121" s="108">
        <v>0.1</v>
      </c>
      <c r="P121" s="371">
        <v>0.1</v>
      </c>
      <c r="Q121" s="108">
        <v>0.1</v>
      </c>
      <c r="R121" s="371">
        <v>0.1</v>
      </c>
      <c r="S121" s="108">
        <v>0.1</v>
      </c>
      <c r="T121" s="371">
        <v>0.1</v>
      </c>
      <c r="U121" s="108">
        <v>0.1</v>
      </c>
      <c r="V121" s="371">
        <v>0.1</v>
      </c>
      <c r="W121" s="108">
        <v>0.1</v>
      </c>
      <c r="X121" s="371">
        <v>0.1</v>
      </c>
      <c r="Y121" s="372"/>
      <c r="Z121" s="371">
        <v>0.1</v>
      </c>
      <c r="AA121" s="372"/>
      <c r="AB121" s="371">
        <v>0.1</v>
      </c>
      <c r="AC121" s="372"/>
      <c r="AD121" s="371">
        <v>0.1</v>
      </c>
      <c r="AE121" s="372"/>
      <c r="AF121" s="371">
        <v>0.1</v>
      </c>
      <c r="AG121" s="372"/>
      <c r="AH121" s="372"/>
      <c r="AI121" s="372"/>
      <c r="AJ121" s="113">
        <f>J133*(M121+O121+Q121+S121+U121+W121+Y121+AA121+AC121+AE121+AG121+AI121)</f>
        <v>0.03</v>
      </c>
      <c r="AK121" s="211" t="s">
        <v>252</v>
      </c>
      <c r="AL121" s="211"/>
      <c r="AM121" s="211"/>
      <c r="AN121" s="356" t="s">
        <v>253</v>
      </c>
      <c r="AO121" s="356" t="s">
        <v>254</v>
      </c>
      <c r="AP121" s="90">
        <f>M121+O121+Q121</f>
        <v>0.2</v>
      </c>
      <c r="AQ121" s="368">
        <f t="shared" ref="AQ121" si="24">SUM(AP121:AP124)</f>
        <v>0.5</v>
      </c>
      <c r="AT121" s="10"/>
      <c r="AU121" s="10"/>
      <c r="AV121" s="10"/>
      <c r="AW121" s="10"/>
    </row>
    <row r="122" spans="1:49" ht="18" customHeight="1">
      <c r="A122" s="110"/>
      <c r="B122" s="100"/>
      <c r="C122" s="172"/>
      <c r="D122" s="172"/>
      <c r="E122" s="211"/>
      <c r="F122" s="369"/>
      <c r="G122" s="112"/>
      <c r="H122" s="112"/>
      <c r="I122" s="370"/>
      <c r="J122" s="108"/>
      <c r="K122" s="371"/>
      <c r="L122" s="372"/>
      <c r="M122" s="372"/>
      <c r="N122" s="371"/>
      <c r="O122" s="108"/>
      <c r="P122" s="371"/>
      <c r="Q122" s="108"/>
      <c r="R122" s="371"/>
      <c r="S122" s="108"/>
      <c r="T122" s="371"/>
      <c r="U122" s="108"/>
      <c r="V122" s="371"/>
      <c r="W122" s="108"/>
      <c r="X122" s="371"/>
      <c r="Y122" s="372"/>
      <c r="Z122" s="371"/>
      <c r="AA122" s="372"/>
      <c r="AB122" s="371"/>
      <c r="AC122" s="372"/>
      <c r="AD122" s="371"/>
      <c r="AE122" s="372"/>
      <c r="AF122" s="371"/>
      <c r="AG122" s="372"/>
      <c r="AH122" s="372"/>
      <c r="AI122" s="372"/>
      <c r="AJ122" s="113"/>
      <c r="AK122" s="211" t="s">
        <v>255</v>
      </c>
      <c r="AL122" s="211"/>
      <c r="AM122" s="211"/>
      <c r="AN122" s="356" t="s">
        <v>256</v>
      </c>
      <c r="AO122" s="356" t="s">
        <v>257</v>
      </c>
      <c r="AP122" s="90">
        <f>S121+U121+W121</f>
        <v>0.30000000000000004</v>
      </c>
      <c r="AQ122" s="368"/>
      <c r="AR122" s="10"/>
      <c r="AS122" s="10"/>
      <c r="AT122" s="10"/>
      <c r="AU122" s="10"/>
      <c r="AV122" s="10"/>
      <c r="AW122" s="10"/>
    </row>
    <row r="123" spans="1:49" ht="18" customHeight="1">
      <c r="A123" s="110"/>
      <c r="B123" s="100"/>
      <c r="C123" s="172"/>
      <c r="D123" s="172"/>
      <c r="E123" s="211"/>
      <c r="F123" s="369"/>
      <c r="G123" s="112"/>
      <c r="H123" s="112"/>
      <c r="I123" s="370"/>
      <c r="J123" s="108"/>
      <c r="K123" s="371"/>
      <c r="L123" s="372"/>
      <c r="M123" s="372"/>
      <c r="N123" s="371"/>
      <c r="O123" s="108"/>
      <c r="P123" s="371"/>
      <c r="Q123" s="108"/>
      <c r="R123" s="371"/>
      <c r="S123" s="108"/>
      <c r="T123" s="371"/>
      <c r="U123" s="108"/>
      <c r="V123" s="371"/>
      <c r="W123" s="108"/>
      <c r="X123" s="371"/>
      <c r="Y123" s="372"/>
      <c r="Z123" s="371"/>
      <c r="AA123" s="372"/>
      <c r="AB123" s="371"/>
      <c r="AC123" s="372"/>
      <c r="AD123" s="371"/>
      <c r="AE123" s="372"/>
      <c r="AF123" s="371"/>
      <c r="AG123" s="372"/>
      <c r="AH123" s="372"/>
      <c r="AI123" s="372"/>
      <c r="AJ123" s="113"/>
      <c r="AK123" s="357" t="s">
        <v>76</v>
      </c>
      <c r="AL123" s="357"/>
      <c r="AM123" s="357"/>
      <c r="AN123" s="358" t="s">
        <v>76</v>
      </c>
      <c r="AO123" s="358" t="s">
        <v>76</v>
      </c>
      <c r="AP123" s="90">
        <f>+Y121+AA121+AC121</f>
        <v>0</v>
      </c>
      <c r="AQ123" s="368"/>
      <c r="AR123" s="10"/>
      <c r="AS123" s="10"/>
      <c r="AT123" s="10"/>
      <c r="AU123" s="10"/>
      <c r="AV123" s="10"/>
      <c r="AW123" s="10"/>
    </row>
    <row r="124" spans="1:49" ht="18" customHeight="1">
      <c r="A124" s="110"/>
      <c r="B124" s="100"/>
      <c r="C124" s="172"/>
      <c r="D124" s="172"/>
      <c r="E124" s="211"/>
      <c r="F124" s="369"/>
      <c r="G124" s="112"/>
      <c r="H124" s="112"/>
      <c r="I124" s="370"/>
      <c r="J124" s="108"/>
      <c r="K124" s="371"/>
      <c r="L124" s="372"/>
      <c r="M124" s="372"/>
      <c r="N124" s="371"/>
      <c r="O124" s="108"/>
      <c r="P124" s="371"/>
      <c r="Q124" s="108"/>
      <c r="R124" s="371"/>
      <c r="S124" s="108"/>
      <c r="T124" s="371"/>
      <c r="U124" s="108"/>
      <c r="V124" s="371"/>
      <c r="W124" s="108"/>
      <c r="X124" s="371"/>
      <c r="Y124" s="372"/>
      <c r="Z124" s="371"/>
      <c r="AA124" s="372"/>
      <c r="AB124" s="371"/>
      <c r="AC124" s="372"/>
      <c r="AD124" s="371"/>
      <c r="AE124" s="372"/>
      <c r="AF124" s="371"/>
      <c r="AG124" s="372"/>
      <c r="AH124" s="372"/>
      <c r="AI124" s="372"/>
      <c r="AJ124" s="113"/>
      <c r="AK124" s="357" t="s">
        <v>77</v>
      </c>
      <c r="AL124" s="357"/>
      <c r="AM124" s="357"/>
      <c r="AN124" s="358" t="s">
        <v>77</v>
      </c>
      <c r="AO124" s="358" t="s">
        <v>77</v>
      </c>
      <c r="AP124" s="90">
        <f>M124+O124+Q124</f>
        <v>0</v>
      </c>
      <c r="AQ124" s="368"/>
      <c r="AR124" s="10"/>
      <c r="AS124" s="10"/>
      <c r="AT124" s="10"/>
      <c r="AU124" s="10"/>
      <c r="AV124" s="10"/>
      <c r="AW124" s="10"/>
    </row>
    <row r="125" spans="1:49" ht="18" customHeight="1">
      <c r="A125" s="110"/>
      <c r="B125" s="100" t="s">
        <v>258</v>
      </c>
      <c r="C125" s="172" t="s">
        <v>259</v>
      </c>
      <c r="D125" s="172"/>
      <c r="E125" s="211" t="s">
        <v>260</v>
      </c>
      <c r="F125" s="369" t="s">
        <v>261</v>
      </c>
      <c r="G125" s="112">
        <v>44621</v>
      </c>
      <c r="H125" s="112">
        <v>44895</v>
      </c>
      <c r="I125" s="370" t="s">
        <v>69</v>
      </c>
      <c r="J125" s="108">
        <v>0.06</v>
      </c>
      <c r="K125" s="160">
        <f t="shared" ref="K125" si="25">J125*(L125+N125+P125+R125+T125+V125+X125+Z125+AB125+AD125+AF125+AH125)</f>
        <v>0.06</v>
      </c>
      <c r="L125" s="160"/>
      <c r="M125" s="160"/>
      <c r="N125" s="160"/>
      <c r="O125" s="160"/>
      <c r="P125" s="371">
        <v>0.1</v>
      </c>
      <c r="Q125" s="108">
        <v>0.1</v>
      </c>
      <c r="R125" s="371">
        <v>0.1</v>
      </c>
      <c r="S125" s="108">
        <v>0.1</v>
      </c>
      <c r="T125" s="371">
        <v>0.1</v>
      </c>
      <c r="U125" s="108">
        <v>0.1</v>
      </c>
      <c r="V125" s="371">
        <v>0.1</v>
      </c>
      <c r="W125" s="108">
        <v>0.1</v>
      </c>
      <c r="X125" s="371">
        <v>0.1</v>
      </c>
      <c r="Y125" s="160"/>
      <c r="Z125" s="160">
        <v>0.1</v>
      </c>
      <c r="AA125" s="160"/>
      <c r="AB125" s="160">
        <v>0.1</v>
      </c>
      <c r="AC125" s="160"/>
      <c r="AD125" s="160">
        <v>0.1</v>
      </c>
      <c r="AE125" s="160"/>
      <c r="AF125" s="160">
        <v>0.2</v>
      </c>
      <c r="AG125" s="160"/>
      <c r="AH125" s="160"/>
      <c r="AI125" s="160"/>
      <c r="AJ125" s="113">
        <f>J137*(M125+O125+Q125+S125+U125+W125+Y125+AA125+AC125+AE125+AG125+AI125)</f>
        <v>2.4E-2</v>
      </c>
      <c r="AK125" s="107" t="s">
        <v>262</v>
      </c>
      <c r="AL125" s="107"/>
      <c r="AM125" s="107"/>
      <c r="AN125" s="89" t="s">
        <v>227</v>
      </c>
      <c r="AO125" s="89" t="s">
        <v>228</v>
      </c>
      <c r="AP125" s="90">
        <f>S124+U124+W124</f>
        <v>0</v>
      </c>
      <c r="AQ125" s="368">
        <f t="shared" ref="AQ125" si="26">SUM(AP125:AP128)</f>
        <v>0.4</v>
      </c>
      <c r="AT125" s="10"/>
      <c r="AU125" s="10"/>
      <c r="AV125" s="10"/>
      <c r="AW125" s="10"/>
    </row>
    <row r="126" spans="1:49" ht="18" customHeight="1">
      <c r="A126" s="110"/>
      <c r="B126" s="100"/>
      <c r="C126" s="172"/>
      <c r="D126" s="172"/>
      <c r="E126" s="211"/>
      <c r="F126" s="369"/>
      <c r="G126" s="112"/>
      <c r="H126" s="112"/>
      <c r="I126" s="370"/>
      <c r="J126" s="108"/>
      <c r="K126" s="161"/>
      <c r="L126" s="161"/>
      <c r="M126" s="161"/>
      <c r="N126" s="161"/>
      <c r="O126" s="161"/>
      <c r="P126" s="371"/>
      <c r="Q126" s="108"/>
      <c r="R126" s="371"/>
      <c r="S126" s="108"/>
      <c r="T126" s="371"/>
      <c r="U126" s="108"/>
      <c r="V126" s="371"/>
      <c r="W126" s="108"/>
      <c r="X126" s="371"/>
      <c r="Y126" s="161"/>
      <c r="Z126" s="161"/>
      <c r="AA126" s="161"/>
      <c r="AB126" s="161"/>
      <c r="AC126" s="161"/>
      <c r="AD126" s="161"/>
      <c r="AE126" s="161"/>
      <c r="AF126" s="161"/>
      <c r="AG126" s="161"/>
      <c r="AH126" s="161"/>
      <c r="AI126" s="161"/>
      <c r="AJ126" s="113"/>
      <c r="AK126" s="107" t="s">
        <v>263</v>
      </c>
      <c r="AL126" s="107"/>
      <c r="AM126" s="107"/>
      <c r="AN126" s="89" t="s">
        <v>230</v>
      </c>
      <c r="AO126" s="89" t="s">
        <v>231</v>
      </c>
      <c r="AP126" s="90">
        <v>0.4</v>
      </c>
      <c r="AQ126" s="368"/>
      <c r="AR126" s="10"/>
      <c r="AS126" s="10"/>
      <c r="AT126" s="10"/>
      <c r="AU126" s="10"/>
      <c r="AV126" s="10"/>
      <c r="AW126" s="10"/>
    </row>
    <row r="127" spans="1:49" ht="18" customHeight="1">
      <c r="A127" s="110"/>
      <c r="B127" s="100"/>
      <c r="C127" s="172"/>
      <c r="D127" s="172"/>
      <c r="E127" s="211"/>
      <c r="F127" s="369"/>
      <c r="G127" s="112"/>
      <c r="H127" s="112"/>
      <c r="I127" s="370"/>
      <c r="J127" s="108"/>
      <c r="K127" s="161"/>
      <c r="L127" s="161"/>
      <c r="M127" s="161"/>
      <c r="N127" s="161"/>
      <c r="O127" s="161"/>
      <c r="P127" s="371"/>
      <c r="Q127" s="108"/>
      <c r="R127" s="371"/>
      <c r="S127" s="108"/>
      <c r="T127" s="371"/>
      <c r="U127" s="108"/>
      <c r="V127" s="371"/>
      <c r="W127" s="108"/>
      <c r="X127" s="371"/>
      <c r="Y127" s="161"/>
      <c r="Z127" s="161"/>
      <c r="AA127" s="161"/>
      <c r="AB127" s="161"/>
      <c r="AC127" s="161"/>
      <c r="AD127" s="161"/>
      <c r="AE127" s="161"/>
      <c r="AF127" s="161"/>
      <c r="AG127" s="161"/>
      <c r="AH127" s="161"/>
      <c r="AI127" s="161"/>
      <c r="AJ127" s="113"/>
      <c r="AK127" s="357" t="s">
        <v>76</v>
      </c>
      <c r="AL127" s="357"/>
      <c r="AM127" s="357"/>
      <c r="AN127" s="358" t="s">
        <v>76</v>
      </c>
      <c r="AO127" s="358" t="s">
        <v>76</v>
      </c>
      <c r="AP127" s="90">
        <f>+AE124+AG124+AI124</f>
        <v>0</v>
      </c>
      <c r="AQ127" s="368"/>
      <c r="AR127" s="10"/>
      <c r="AS127" s="10"/>
      <c r="AT127" s="10"/>
      <c r="AU127" s="10"/>
      <c r="AV127" s="10"/>
      <c r="AW127" s="10"/>
    </row>
    <row r="128" spans="1:49" ht="18" customHeight="1">
      <c r="A128" s="110"/>
      <c r="B128" s="100"/>
      <c r="C128" s="172"/>
      <c r="D128" s="172"/>
      <c r="E128" s="211"/>
      <c r="F128" s="369"/>
      <c r="G128" s="112"/>
      <c r="H128" s="112"/>
      <c r="I128" s="370"/>
      <c r="J128" s="108"/>
      <c r="K128" s="162"/>
      <c r="L128" s="162"/>
      <c r="M128" s="162"/>
      <c r="N128" s="162"/>
      <c r="O128" s="162"/>
      <c r="P128" s="371"/>
      <c r="Q128" s="108"/>
      <c r="R128" s="371"/>
      <c r="S128" s="108"/>
      <c r="T128" s="371"/>
      <c r="U128" s="108"/>
      <c r="V128" s="371"/>
      <c r="W128" s="108"/>
      <c r="X128" s="371"/>
      <c r="Y128" s="162"/>
      <c r="Z128" s="162"/>
      <c r="AA128" s="162"/>
      <c r="AB128" s="162"/>
      <c r="AC128" s="162"/>
      <c r="AD128" s="162"/>
      <c r="AE128" s="162"/>
      <c r="AF128" s="162"/>
      <c r="AG128" s="162"/>
      <c r="AH128" s="162"/>
      <c r="AI128" s="162"/>
      <c r="AJ128" s="113"/>
      <c r="AK128" s="357" t="s">
        <v>77</v>
      </c>
      <c r="AL128" s="357"/>
      <c r="AM128" s="357"/>
      <c r="AN128" s="358" t="s">
        <v>77</v>
      </c>
      <c r="AO128" s="358" t="s">
        <v>77</v>
      </c>
      <c r="AP128" s="90">
        <f>M128+O128+Q128</f>
        <v>0</v>
      </c>
      <c r="AQ128" s="368"/>
      <c r="AR128" s="10"/>
      <c r="AS128" s="10"/>
      <c r="AT128" s="10"/>
      <c r="AU128" s="10"/>
      <c r="AV128" s="10"/>
      <c r="AW128" s="10"/>
    </row>
    <row r="129" spans="1:49" ht="18" customHeight="1">
      <c r="A129" s="110"/>
      <c r="B129" s="100" t="s">
        <v>264</v>
      </c>
      <c r="C129" s="172" t="s">
        <v>265</v>
      </c>
      <c r="D129" s="172"/>
      <c r="E129" s="173" t="s">
        <v>266</v>
      </c>
      <c r="F129" s="100" t="s">
        <v>267</v>
      </c>
      <c r="G129" s="112">
        <v>44593</v>
      </c>
      <c r="H129" s="112">
        <v>44895</v>
      </c>
      <c r="I129" s="370" t="s">
        <v>69</v>
      </c>
      <c r="J129" s="108">
        <v>0.06</v>
      </c>
      <c r="K129" s="371">
        <v>0</v>
      </c>
      <c r="L129" s="372"/>
      <c r="M129" s="372"/>
      <c r="N129" s="371">
        <v>0.1</v>
      </c>
      <c r="O129" s="108">
        <v>0.1</v>
      </c>
      <c r="P129" s="371">
        <v>0.1</v>
      </c>
      <c r="Q129" s="108">
        <v>0.1</v>
      </c>
      <c r="R129" s="371">
        <v>0.1</v>
      </c>
      <c r="S129" s="108">
        <v>0.1</v>
      </c>
      <c r="T129" s="371">
        <v>0.1</v>
      </c>
      <c r="U129" s="108">
        <v>0.1</v>
      </c>
      <c r="V129" s="371">
        <v>0.1</v>
      </c>
      <c r="W129" s="108">
        <v>0.1</v>
      </c>
      <c r="X129" s="371">
        <v>0.1</v>
      </c>
      <c r="Y129" s="372"/>
      <c r="Z129" s="371">
        <v>0.1</v>
      </c>
      <c r="AA129" s="372"/>
      <c r="AB129" s="371">
        <v>0.1</v>
      </c>
      <c r="AC129" s="372"/>
      <c r="AD129" s="371">
        <v>0.1</v>
      </c>
      <c r="AE129" s="372"/>
      <c r="AF129" s="371">
        <v>0.1</v>
      </c>
      <c r="AG129" s="372"/>
      <c r="AH129" s="372"/>
      <c r="AI129" s="372"/>
      <c r="AJ129" s="113">
        <f>J141*(M129+O129+Q129+S129+U129+W129+Y129+AA129+AC129+AE129+AG129+AI129)</f>
        <v>0.03</v>
      </c>
      <c r="AK129" s="107" t="s">
        <v>268</v>
      </c>
      <c r="AL129" s="107"/>
      <c r="AM129" s="107"/>
      <c r="AN129" s="89" t="s">
        <v>269</v>
      </c>
      <c r="AO129" s="89" t="s">
        <v>270</v>
      </c>
      <c r="AP129" s="90">
        <f>S128+U128+W128</f>
        <v>0</v>
      </c>
      <c r="AQ129" s="368">
        <f t="shared" ref="AQ129" si="27">SUM(AP129:AP132)</f>
        <v>0.5</v>
      </c>
      <c r="AR129" s="23"/>
      <c r="AS129" s="23"/>
      <c r="AT129" s="10"/>
      <c r="AU129" s="10"/>
      <c r="AV129" s="10"/>
      <c r="AW129" s="10"/>
    </row>
    <row r="130" spans="1:49" ht="18" customHeight="1">
      <c r="A130" s="110"/>
      <c r="B130" s="100"/>
      <c r="C130" s="172"/>
      <c r="D130" s="172"/>
      <c r="E130" s="100"/>
      <c r="F130" s="100"/>
      <c r="G130" s="112"/>
      <c r="H130" s="112"/>
      <c r="I130" s="370"/>
      <c r="J130" s="108"/>
      <c r="K130" s="371"/>
      <c r="L130" s="372"/>
      <c r="M130" s="372"/>
      <c r="N130" s="371"/>
      <c r="O130" s="108"/>
      <c r="P130" s="371"/>
      <c r="Q130" s="108"/>
      <c r="R130" s="371"/>
      <c r="S130" s="108"/>
      <c r="T130" s="371"/>
      <c r="U130" s="108"/>
      <c r="V130" s="371"/>
      <c r="W130" s="108"/>
      <c r="X130" s="371"/>
      <c r="Y130" s="372"/>
      <c r="Z130" s="371"/>
      <c r="AA130" s="372"/>
      <c r="AB130" s="371"/>
      <c r="AC130" s="372"/>
      <c r="AD130" s="371"/>
      <c r="AE130" s="372"/>
      <c r="AF130" s="371"/>
      <c r="AG130" s="372"/>
      <c r="AH130" s="372"/>
      <c r="AI130" s="372"/>
      <c r="AJ130" s="113"/>
      <c r="AK130" s="107" t="s">
        <v>271</v>
      </c>
      <c r="AL130" s="107"/>
      <c r="AM130" s="107"/>
      <c r="AN130" s="89" t="s">
        <v>272</v>
      </c>
      <c r="AO130" s="89" t="s">
        <v>273</v>
      </c>
      <c r="AP130" s="90">
        <v>0.5</v>
      </c>
      <c r="AQ130" s="368"/>
      <c r="AR130" s="23"/>
      <c r="AS130" s="23"/>
      <c r="AT130" s="10"/>
      <c r="AU130" s="10"/>
      <c r="AV130" s="10"/>
      <c r="AW130" s="10"/>
    </row>
    <row r="131" spans="1:49" ht="18" customHeight="1">
      <c r="A131" s="110"/>
      <c r="B131" s="100"/>
      <c r="C131" s="172"/>
      <c r="D131" s="172"/>
      <c r="E131" s="100"/>
      <c r="F131" s="100"/>
      <c r="G131" s="112"/>
      <c r="H131" s="112"/>
      <c r="I131" s="370"/>
      <c r="J131" s="108"/>
      <c r="K131" s="371"/>
      <c r="L131" s="372"/>
      <c r="M131" s="372"/>
      <c r="N131" s="371"/>
      <c r="O131" s="108"/>
      <c r="P131" s="371"/>
      <c r="Q131" s="108"/>
      <c r="R131" s="371"/>
      <c r="S131" s="108"/>
      <c r="T131" s="371"/>
      <c r="U131" s="108"/>
      <c r="V131" s="371"/>
      <c r="W131" s="108"/>
      <c r="X131" s="371"/>
      <c r="Y131" s="372"/>
      <c r="Z131" s="371"/>
      <c r="AA131" s="372"/>
      <c r="AB131" s="371"/>
      <c r="AC131" s="372"/>
      <c r="AD131" s="371"/>
      <c r="AE131" s="372"/>
      <c r="AF131" s="371"/>
      <c r="AG131" s="372"/>
      <c r="AH131" s="372"/>
      <c r="AI131" s="372"/>
      <c r="AJ131" s="113"/>
      <c r="AK131" s="357" t="s">
        <v>76</v>
      </c>
      <c r="AL131" s="357"/>
      <c r="AM131" s="357"/>
      <c r="AN131" s="358" t="s">
        <v>76</v>
      </c>
      <c r="AO131" s="358" t="s">
        <v>76</v>
      </c>
      <c r="AP131" s="90">
        <f>+AE128+AG128+AI128</f>
        <v>0</v>
      </c>
      <c r="AQ131" s="368"/>
      <c r="AR131" s="10"/>
      <c r="AS131" s="10"/>
      <c r="AT131" s="10"/>
      <c r="AU131" s="10"/>
      <c r="AV131" s="10"/>
      <c r="AW131" s="10"/>
    </row>
    <row r="132" spans="1:49" ht="18" customHeight="1">
      <c r="A132" s="110"/>
      <c r="B132" s="100"/>
      <c r="C132" s="172"/>
      <c r="D132" s="172"/>
      <c r="E132" s="100"/>
      <c r="F132" s="100"/>
      <c r="G132" s="112"/>
      <c r="H132" s="112"/>
      <c r="I132" s="370"/>
      <c r="J132" s="108"/>
      <c r="K132" s="371"/>
      <c r="L132" s="372"/>
      <c r="M132" s="372"/>
      <c r="N132" s="371"/>
      <c r="O132" s="108"/>
      <c r="P132" s="371"/>
      <c r="Q132" s="108"/>
      <c r="R132" s="371"/>
      <c r="S132" s="108"/>
      <c r="T132" s="371"/>
      <c r="U132" s="108"/>
      <c r="V132" s="371"/>
      <c r="W132" s="108"/>
      <c r="X132" s="371"/>
      <c r="Y132" s="372"/>
      <c r="Z132" s="371"/>
      <c r="AA132" s="372"/>
      <c r="AB132" s="371"/>
      <c r="AC132" s="372"/>
      <c r="AD132" s="371"/>
      <c r="AE132" s="372"/>
      <c r="AF132" s="371"/>
      <c r="AG132" s="372"/>
      <c r="AH132" s="372"/>
      <c r="AI132" s="372"/>
      <c r="AJ132" s="113"/>
      <c r="AK132" s="357" t="s">
        <v>77</v>
      </c>
      <c r="AL132" s="357"/>
      <c r="AM132" s="357"/>
      <c r="AN132" s="358" t="s">
        <v>77</v>
      </c>
      <c r="AO132" s="358" t="s">
        <v>77</v>
      </c>
      <c r="AP132" s="90">
        <f t="shared" ref="AP132" si="28">AE153+AG153+AI153</f>
        <v>0</v>
      </c>
      <c r="AQ132" s="368"/>
      <c r="AR132" s="10"/>
      <c r="AS132" s="10"/>
      <c r="AT132" s="10"/>
      <c r="AU132" s="10"/>
      <c r="AV132" s="10"/>
      <c r="AW132" s="10"/>
    </row>
    <row r="133" spans="1:49" ht="18" customHeight="1">
      <c r="A133" s="110"/>
      <c r="B133" s="100" t="s">
        <v>274</v>
      </c>
      <c r="C133" s="172" t="s">
        <v>275</v>
      </c>
      <c r="D133" s="172"/>
      <c r="E133" s="173" t="s">
        <v>276</v>
      </c>
      <c r="F133" s="100" t="s">
        <v>277</v>
      </c>
      <c r="G133" s="101">
        <v>44743</v>
      </c>
      <c r="H133" s="112">
        <v>44925</v>
      </c>
      <c r="I133" s="107" t="s">
        <v>69</v>
      </c>
      <c r="J133" s="108">
        <v>0.06</v>
      </c>
      <c r="K133" s="373">
        <v>0</v>
      </c>
      <c r="L133" s="374"/>
      <c r="M133" s="374"/>
      <c r="N133" s="374"/>
      <c r="O133" s="374"/>
      <c r="P133" s="374"/>
      <c r="Q133" s="374"/>
      <c r="R133" s="374"/>
      <c r="S133" s="374"/>
      <c r="T133" s="374"/>
      <c r="U133" s="374"/>
      <c r="V133" s="374"/>
      <c r="W133" s="374"/>
      <c r="X133" s="373">
        <v>0.1</v>
      </c>
      <c r="Y133" s="374"/>
      <c r="Z133" s="373">
        <v>0.2</v>
      </c>
      <c r="AA133" s="374"/>
      <c r="AB133" s="373">
        <v>0.2</v>
      </c>
      <c r="AC133" s="374"/>
      <c r="AD133" s="373">
        <v>0.2</v>
      </c>
      <c r="AE133" s="374"/>
      <c r="AF133" s="373">
        <v>0.2</v>
      </c>
      <c r="AG133" s="374"/>
      <c r="AH133" s="373">
        <v>0.1</v>
      </c>
      <c r="AI133" s="374"/>
      <c r="AJ133" s="113">
        <f>J145*(M133+O133+Q133+S133+U133+W133+Y133+AA133+AC133+AE133+AG133+AI133)</f>
        <v>0</v>
      </c>
      <c r="AK133" s="357" t="s">
        <v>125</v>
      </c>
      <c r="AL133" s="357"/>
      <c r="AM133" s="357"/>
      <c r="AN133" s="358" t="s">
        <v>125</v>
      </c>
      <c r="AO133" s="358" t="s">
        <v>125</v>
      </c>
      <c r="AP133" s="90">
        <f>M133+O133+Q133</f>
        <v>0</v>
      </c>
      <c r="AQ133" s="368">
        <f t="shared" ref="AQ133" si="29">SUM(AP133:AP136)</f>
        <v>0</v>
      </c>
      <c r="AR133" s="10"/>
      <c r="AS133" s="10"/>
      <c r="AT133" s="10"/>
      <c r="AU133" s="10"/>
      <c r="AV133" s="10"/>
      <c r="AW133" s="10"/>
    </row>
    <row r="134" spans="1:49" ht="18" customHeight="1">
      <c r="A134" s="110"/>
      <c r="B134" s="100"/>
      <c r="C134" s="172"/>
      <c r="D134" s="172"/>
      <c r="E134" s="100"/>
      <c r="F134" s="100"/>
      <c r="G134" s="102"/>
      <c r="H134" s="112"/>
      <c r="I134" s="107"/>
      <c r="J134" s="108"/>
      <c r="K134" s="375"/>
      <c r="L134" s="376"/>
      <c r="M134" s="376"/>
      <c r="N134" s="376"/>
      <c r="O134" s="376"/>
      <c r="P134" s="376"/>
      <c r="Q134" s="376"/>
      <c r="R134" s="376"/>
      <c r="S134" s="376"/>
      <c r="T134" s="376"/>
      <c r="U134" s="376"/>
      <c r="V134" s="376"/>
      <c r="W134" s="376"/>
      <c r="X134" s="375"/>
      <c r="Y134" s="376"/>
      <c r="Z134" s="375"/>
      <c r="AA134" s="376"/>
      <c r="AB134" s="375"/>
      <c r="AC134" s="376"/>
      <c r="AD134" s="375"/>
      <c r="AE134" s="376"/>
      <c r="AF134" s="375"/>
      <c r="AG134" s="376"/>
      <c r="AH134" s="375"/>
      <c r="AI134" s="376"/>
      <c r="AJ134" s="113"/>
      <c r="AK134" s="357" t="s">
        <v>126</v>
      </c>
      <c r="AL134" s="357"/>
      <c r="AM134" s="357"/>
      <c r="AN134" s="358" t="s">
        <v>126</v>
      </c>
      <c r="AO134" s="358" t="s">
        <v>126</v>
      </c>
      <c r="AP134" s="90">
        <f>S133+U133+W133</f>
        <v>0</v>
      </c>
      <c r="AQ134" s="368"/>
      <c r="AR134" s="10"/>
      <c r="AS134" s="10"/>
      <c r="AT134" s="10"/>
      <c r="AU134" s="10"/>
      <c r="AV134" s="10"/>
      <c r="AW134" s="10"/>
    </row>
    <row r="135" spans="1:49" ht="18" customHeight="1">
      <c r="A135" s="110"/>
      <c r="B135" s="100"/>
      <c r="C135" s="172"/>
      <c r="D135" s="172"/>
      <c r="E135" s="100"/>
      <c r="F135" s="100"/>
      <c r="G135" s="102"/>
      <c r="H135" s="112"/>
      <c r="I135" s="107"/>
      <c r="J135" s="108"/>
      <c r="K135" s="375"/>
      <c r="L135" s="376"/>
      <c r="M135" s="376"/>
      <c r="N135" s="376"/>
      <c r="O135" s="376"/>
      <c r="P135" s="376"/>
      <c r="Q135" s="376"/>
      <c r="R135" s="376"/>
      <c r="S135" s="376"/>
      <c r="T135" s="376"/>
      <c r="U135" s="376"/>
      <c r="V135" s="376"/>
      <c r="W135" s="376"/>
      <c r="X135" s="375"/>
      <c r="Y135" s="376"/>
      <c r="Z135" s="375"/>
      <c r="AA135" s="376"/>
      <c r="AB135" s="375"/>
      <c r="AC135" s="376"/>
      <c r="AD135" s="375"/>
      <c r="AE135" s="376"/>
      <c r="AF135" s="375"/>
      <c r="AG135" s="376"/>
      <c r="AH135" s="375"/>
      <c r="AI135" s="376"/>
      <c r="AJ135" s="113"/>
      <c r="AK135" s="357" t="s">
        <v>76</v>
      </c>
      <c r="AL135" s="357"/>
      <c r="AM135" s="357"/>
      <c r="AN135" s="358" t="s">
        <v>76</v>
      </c>
      <c r="AO135" s="358" t="s">
        <v>76</v>
      </c>
      <c r="AP135" s="90">
        <f>+Y133+AA133+AC133</f>
        <v>0</v>
      </c>
      <c r="AQ135" s="368"/>
      <c r="AR135" s="10"/>
      <c r="AS135" s="10"/>
      <c r="AT135" s="10"/>
      <c r="AU135" s="10"/>
      <c r="AV135" s="10"/>
      <c r="AW135" s="10"/>
    </row>
    <row r="136" spans="1:49" ht="18" customHeight="1">
      <c r="A136" s="110"/>
      <c r="B136" s="100"/>
      <c r="C136" s="172"/>
      <c r="D136" s="172"/>
      <c r="E136" s="100"/>
      <c r="F136" s="100"/>
      <c r="G136" s="103"/>
      <c r="H136" s="112"/>
      <c r="I136" s="107"/>
      <c r="J136" s="108"/>
      <c r="K136" s="377"/>
      <c r="L136" s="378"/>
      <c r="M136" s="378"/>
      <c r="N136" s="378"/>
      <c r="O136" s="378"/>
      <c r="P136" s="378"/>
      <c r="Q136" s="378"/>
      <c r="R136" s="378"/>
      <c r="S136" s="378"/>
      <c r="T136" s="378"/>
      <c r="U136" s="378"/>
      <c r="V136" s="378"/>
      <c r="W136" s="378"/>
      <c r="X136" s="377"/>
      <c r="Y136" s="378"/>
      <c r="Z136" s="377"/>
      <c r="AA136" s="378"/>
      <c r="AB136" s="377"/>
      <c r="AC136" s="378"/>
      <c r="AD136" s="377"/>
      <c r="AE136" s="378"/>
      <c r="AF136" s="377"/>
      <c r="AG136" s="378"/>
      <c r="AH136" s="377"/>
      <c r="AI136" s="378"/>
      <c r="AJ136" s="113"/>
      <c r="AK136" s="357" t="s">
        <v>77</v>
      </c>
      <c r="AL136" s="357"/>
      <c r="AM136" s="357"/>
      <c r="AN136" s="358" t="s">
        <v>77</v>
      </c>
      <c r="AO136" s="358" t="s">
        <v>77</v>
      </c>
      <c r="AP136" s="90">
        <f>+AE133+AG133+AI133</f>
        <v>0</v>
      </c>
      <c r="AQ136" s="368"/>
      <c r="AR136" s="10"/>
      <c r="AS136" s="10"/>
      <c r="AT136" s="10"/>
      <c r="AU136" s="10"/>
      <c r="AV136" s="10"/>
      <c r="AW136" s="10"/>
    </row>
    <row r="137" spans="1:49" ht="18" customHeight="1">
      <c r="A137" s="110"/>
      <c r="B137" s="100" t="s">
        <v>278</v>
      </c>
      <c r="C137" s="172" t="s">
        <v>279</v>
      </c>
      <c r="D137" s="172"/>
      <c r="E137" s="100" t="s">
        <v>280</v>
      </c>
      <c r="F137" s="100" t="s">
        <v>281</v>
      </c>
      <c r="G137" s="101">
        <v>44743</v>
      </c>
      <c r="H137" s="112">
        <v>44925</v>
      </c>
      <c r="I137" s="107" t="s">
        <v>69</v>
      </c>
      <c r="J137" s="108">
        <v>0.06</v>
      </c>
      <c r="K137" s="373">
        <v>0</v>
      </c>
      <c r="L137" s="374"/>
      <c r="M137" s="374"/>
      <c r="N137" s="374"/>
      <c r="O137" s="374"/>
      <c r="P137" s="374"/>
      <c r="Q137" s="374"/>
      <c r="R137" s="374"/>
      <c r="S137" s="374"/>
      <c r="T137" s="374"/>
      <c r="U137" s="374"/>
      <c r="V137" s="374"/>
      <c r="W137" s="374"/>
      <c r="X137" s="373">
        <v>0.1</v>
      </c>
      <c r="Y137" s="374"/>
      <c r="Z137" s="373">
        <v>0.2</v>
      </c>
      <c r="AA137" s="374"/>
      <c r="AB137" s="373">
        <v>0.2</v>
      </c>
      <c r="AC137" s="374"/>
      <c r="AD137" s="373">
        <v>0.2</v>
      </c>
      <c r="AE137" s="374"/>
      <c r="AF137" s="373">
        <v>0.2</v>
      </c>
      <c r="AG137" s="374"/>
      <c r="AH137" s="373">
        <v>0.1</v>
      </c>
      <c r="AI137" s="374"/>
      <c r="AJ137" s="113">
        <f>J149*(M137+O137+Q137+S137+U137+W137+Y137+AA137+AC137+AE137+AG137+AI137)</f>
        <v>0</v>
      </c>
      <c r="AK137" s="357" t="s">
        <v>125</v>
      </c>
      <c r="AL137" s="357"/>
      <c r="AM137" s="357"/>
      <c r="AN137" s="358" t="s">
        <v>125</v>
      </c>
      <c r="AO137" s="358" t="s">
        <v>125</v>
      </c>
      <c r="AP137" s="90">
        <f>M137+O137+Q137</f>
        <v>0</v>
      </c>
      <c r="AQ137" s="368">
        <f t="shared" ref="AQ137" si="30">SUM(AP137:AP140)</f>
        <v>0</v>
      </c>
      <c r="AR137" s="10"/>
      <c r="AS137" s="10"/>
      <c r="AT137" s="10"/>
      <c r="AU137" s="10"/>
      <c r="AV137" s="10"/>
      <c r="AW137" s="10"/>
    </row>
    <row r="138" spans="1:49" ht="18" customHeight="1">
      <c r="A138" s="110"/>
      <c r="B138" s="100"/>
      <c r="C138" s="172"/>
      <c r="D138" s="172"/>
      <c r="E138" s="100"/>
      <c r="F138" s="100"/>
      <c r="G138" s="102"/>
      <c r="H138" s="112"/>
      <c r="I138" s="107"/>
      <c r="J138" s="108"/>
      <c r="K138" s="375"/>
      <c r="L138" s="376"/>
      <c r="M138" s="376"/>
      <c r="N138" s="376"/>
      <c r="O138" s="376"/>
      <c r="P138" s="376"/>
      <c r="Q138" s="376"/>
      <c r="R138" s="376"/>
      <c r="S138" s="376"/>
      <c r="T138" s="376"/>
      <c r="U138" s="376"/>
      <c r="V138" s="376"/>
      <c r="W138" s="376"/>
      <c r="X138" s="375"/>
      <c r="Y138" s="376"/>
      <c r="Z138" s="375"/>
      <c r="AA138" s="376"/>
      <c r="AB138" s="375"/>
      <c r="AC138" s="376"/>
      <c r="AD138" s="375"/>
      <c r="AE138" s="376"/>
      <c r="AF138" s="375"/>
      <c r="AG138" s="376"/>
      <c r="AH138" s="375"/>
      <c r="AI138" s="376"/>
      <c r="AJ138" s="113"/>
      <c r="AK138" s="357" t="s">
        <v>126</v>
      </c>
      <c r="AL138" s="357"/>
      <c r="AM138" s="357"/>
      <c r="AN138" s="358" t="s">
        <v>126</v>
      </c>
      <c r="AO138" s="358" t="s">
        <v>126</v>
      </c>
      <c r="AP138" s="90">
        <f>S137+U137+W137</f>
        <v>0</v>
      </c>
      <c r="AQ138" s="368"/>
      <c r="AR138" s="10"/>
      <c r="AS138" s="10"/>
      <c r="AT138" s="10"/>
      <c r="AU138" s="10"/>
      <c r="AV138" s="10"/>
      <c r="AW138" s="10"/>
    </row>
    <row r="139" spans="1:49" ht="18" customHeight="1">
      <c r="A139" s="110"/>
      <c r="B139" s="100"/>
      <c r="C139" s="172"/>
      <c r="D139" s="172"/>
      <c r="E139" s="100"/>
      <c r="F139" s="100"/>
      <c r="G139" s="102"/>
      <c r="H139" s="112"/>
      <c r="I139" s="107"/>
      <c r="J139" s="108"/>
      <c r="K139" s="375"/>
      <c r="L139" s="376"/>
      <c r="M139" s="376"/>
      <c r="N139" s="376"/>
      <c r="O139" s="376"/>
      <c r="P139" s="376"/>
      <c r="Q139" s="376"/>
      <c r="R139" s="376"/>
      <c r="S139" s="376"/>
      <c r="T139" s="376"/>
      <c r="U139" s="376"/>
      <c r="V139" s="376"/>
      <c r="W139" s="376"/>
      <c r="X139" s="375"/>
      <c r="Y139" s="376"/>
      <c r="Z139" s="375"/>
      <c r="AA139" s="376"/>
      <c r="AB139" s="375"/>
      <c r="AC139" s="376"/>
      <c r="AD139" s="375"/>
      <c r="AE139" s="376"/>
      <c r="AF139" s="375"/>
      <c r="AG139" s="376"/>
      <c r="AH139" s="375"/>
      <c r="AI139" s="376"/>
      <c r="AJ139" s="113"/>
      <c r="AK139" s="357" t="s">
        <v>76</v>
      </c>
      <c r="AL139" s="357"/>
      <c r="AM139" s="357"/>
      <c r="AN139" s="358" t="s">
        <v>76</v>
      </c>
      <c r="AO139" s="358" t="s">
        <v>76</v>
      </c>
      <c r="AP139" s="90">
        <f>+Y137+AA137+AC137</f>
        <v>0</v>
      </c>
      <c r="AQ139" s="368"/>
      <c r="AR139" s="10"/>
      <c r="AS139" s="10"/>
      <c r="AT139" s="10"/>
      <c r="AU139" s="10"/>
      <c r="AV139" s="10"/>
      <c r="AW139" s="10"/>
    </row>
    <row r="140" spans="1:49" ht="18" customHeight="1">
      <c r="A140" s="110"/>
      <c r="B140" s="100"/>
      <c r="C140" s="172"/>
      <c r="D140" s="172"/>
      <c r="E140" s="100"/>
      <c r="F140" s="100"/>
      <c r="G140" s="103"/>
      <c r="H140" s="112"/>
      <c r="I140" s="107"/>
      <c r="J140" s="108"/>
      <c r="K140" s="377"/>
      <c r="L140" s="378"/>
      <c r="M140" s="378"/>
      <c r="N140" s="378"/>
      <c r="O140" s="378"/>
      <c r="P140" s="378"/>
      <c r="Q140" s="378"/>
      <c r="R140" s="378"/>
      <c r="S140" s="378"/>
      <c r="T140" s="378"/>
      <c r="U140" s="378"/>
      <c r="V140" s="378"/>
      <c r="W140" s="378"/>
      <c r="X140" s="377"/>
      <c r="Y140" s="378"/>
      <c r="Z140" s="377"/>
      <c r="AA140" s="378"/>
      <c r="AB140" s="377"/>
      <c r="AC140" s="378"/>
      <c r="AD140" s="377"/>
      <c r="AE140" s="378"/>
      <c r="AF140" s="377"/>
      <c r="AG140" s="378"/>
      <c r="AH140" s="377"/>
      <c r="AI140" s="378"/>
      <c r="AJ140" s="113"/>
      <c r="AK140" s="357" t="s">
        <v>77</v>
      </c>
      <c r="AL140" s="357"/>
      <c r="AM140" s="357"/>
      <c r="AN140" s="358" t="s">
        <v>77</v>
      </c>
      <c r="AO140" s="358" t="s">
        <v>77</v>
      </c>
      <c r="AP140" s="90">
        <f>+AE137+AG137+AI137</f>
        <v>0</v>
      </c>
      <c r="AQ140" s="368"/>
    </row>
    <row r="141" spans="1:49" ht="18" customHeight="1">
      <c r="A141" s="110"/>
      <c r="B141" s="100" t="s">
        <v>282</v>
      </c>
      <c r="C141" s="172" t="s">
        <v>283</v>
      </c>
      <c r="D141" s="172"/>
      <c r="E141" s="100" t="s">
        <v>284</v>
      </c>
      <c r="F141" s="100" t="s">
        <v>285</v>
      </c>
      <c r="G141" s="101">
        <v>44743</v>
      </c>
      <c r="H141" s="104">
        <v>44925</v>
      </c>
      <c r="I141" s="107" t="s">
        <v>69</v>
      </c>
      <c r="J141" s="108">
        <v>0.06</v>
      </c>
      <c r="K141" s="373">
        <v>0</v>
      </c>
      <c r="L141" s="374"/>
      <c r="M141" s="374"/>
      <c r="N141" s="374"/>
      <c r="O141" s="374"/>
      <c r="P141" s="374"/>
      <c r="Q141" s="374"/>
      <c r="R141" s="374"/>
      <c r="S141" s="374"/>
      <c r="T141" s="374"/>
      <c r="U141" s="374"/>
      <c r="V141" s="374"/>
      <c r="W141" s="374"/>
      <c r="X141" s="373">
        <v>0.1</v>
      </c>
      <c r="Y141" s="374"/>
      <c r="Z141" s="373">
        <v>0.2</v>
      </c>
      <c r="AA141" s="374"/>
      <c r="AB141" s="373">
        <v>0.2</v>
      </c>
      <c r="AC141" s="374"/>
      <c r="AD141" s="373">
        <v>0.2</v>
      </c>
      <c r="AE141" s="374"/>
      <c r="AF141" s="373">
        <v>0.2</v>
      </c>
      <c r="AG141" s="374"/>
      <c r="AH141" s="373">
        <v>0.1</v>
      </c>
      <c r="AI141" s="374"/>
      <c r="AJ141" s="113">
        <f>J153*(M141+O141+Q141+S141+U141+W141+Y141+AA141+AC141+AE141+AG141+AI141)</f>
        <v>0</v>
      </c>
      <c r="AK141" s="379" t="s">
        <v>125</v>
      </c>
      <c r="AL141" s="380"/>
      <c r="AM141" s="381"/>
      <c r="AN141" s="358" t="s">
        <v>125</v>
      </c>
      <c r="AO141" s="358" t="s">
        <v>125</v>
      </c>
      <c r="AP141" s="90">
        <f>M141+O141+Q141</f>
        <v>0</v>
      </c>
      <c r="AQ141" s="382">
        <f t="shared" ref="AQ141" si="31">SUM(AP141:AP144)</f>
        <v>0</v>
      </c>
      <c r="AR141" s="10"/>
      <c r="AS141" s="10"/>
      <c r="AT141" s="10"/>
      <c r="AU141" s="10"/>
      <c r="AV141" s="10"/>
      <c r="AW141" s="10"/>
    </row>
    <row r="142" spans="1:49" ht="18" customHeight="1">
      <c r="A142" s="110"/>
      <c r="B142" s="100"/>
      <c r="C142" s="172"/>
      <c r="D142" s="172"/>
      <c r="E142" s="100"/>
      <c r="F142" s="100"/>
      <c r="G142" s="102"/>
      <c r="H142" s="105"/>
      <c r="I142" s="107"/>
      <c r="J142" s="108"/>
      <c r="K142" s="375"/>
      <c r="L142" s="376"/>
      <c r="M142" s="376"/>
      <c r="N142" s="376"/>
      <c r="O142" s="376"/>
      <c r="P142" s="376"/>
      <c r="Q142" s="376"/>
      <c r="R142" s="376"/>
      <c r="S142" s="376"/>
      <c r="T142" s="376"/>
      <c r="U142" s="376"/>
      <c r="V142" s="376"/>
      <c r="W142" s="376"/>
      <c r="X142" s="375"/>
      <c r="Y142" s="376"/>
      <c r="Z142" s="375"/>
      <c r="AA142" s="376"/>
      <c r="AB142" s="375"/>
      <c r="AC142" s="376"/>
      <c r="AD142" s="375"/>
      <c r="AE142" s="376"/>
      <c r="AF142" s="375"/>
      <c r="AG142" s="376"/>
      <c r="AH142" s="375"/>
      <c r="AI142" s="376"/>
      <c r="AJ142" s="113"/>
      <c r="AK142" s="379" t="s">
        <v>126</v>
      </c>
      <c r="AL142" s="380"/>
      <c r="AM142" s="381"/>
      <c r="AN142" s="358" t="s">
        <v>126</v>
      </c>
      <c r="AO142" s="358" t="s">
        <v>126</v>
      </c>
      <c r="AP142" s="90">
        <f>S141+U141+W141</f>
        <v>0</v>
      </c>
      <c r="AQ142" s="383"/>
      <c r="AR142" s="10"/>
      <c r="AS142" s="10"/>
      <c r="AT142" s="10"/>
      <c r="AU142" s="10"/>
      <c r="AV142" s="10"/>
      <c r="AW142" s="10"/>
    </row>
    <row r="143" spans="1:49" ht="18" customHeight="1">
      <c r="A143" s="110"/>
      <c r="B143" s="100"/>
      <c r="C143" s="172"/>
      <c r="D143" s="172"/>
      <c r="E143" s="100"/>
      <c r="F143" s="100"/>
      <c r="G143" s="102"/>
      <c r="H143" s="105"/>
      <c r="I143" s="107"/>
      <c r="J143" s="108"/>
      <c r="K143" s="375"/>
      <c r="L143" s="376"/>
      <c r="M143" s="376"/>
      <c r="N143" s="376"/>
      <c r="O143" s="376"/>
      <c r="P143" s="376"/>
      <c r="Q143" s="376"/>
      <c r="R143" s="376"/>
      <c r="S143" s="376"/>
      <c r="T143" s="376"/>
      <c r="U143" s="376"/>
      <c r="V143" s="376"/>
      <c r="W143" s="376"/>
      <c r="X143" s="375"/>
      <c r="Y143" s="376"/>
      <c r="Z143" s="375"/>
      <c r="AA143" s="376"/>
      <c r="AB143" s="375"/>
      <c r="AC143" s="376"/>
      <c r="AD143" s="375"/>
      <c r="AE143" s="376"/>
      <c r="AF143" s="375"/>
      <c r="AG143" s="376"/>
      <c r="AH143" s="375"/>
      <c r="AI143" s="376"/>
      <c r="AJ143" s="113"/>
      <c r="AK143" s="379" t="s">
        <v>76</v>
      </c>
      <c r="AL143" s="380"/>
      <c r="AM143" s="381"/>
      <c r="AN143" s="358" t="s">
        <v>76</v>
      </c>
      <c r="AO143" s="358" t="s">
        <v>76</v>
      </c>
      <c r="AP143" s="90">
        <f>+Y141+AA141+AC141</f>
        <v>0</v>
      </c>
      <c r="AQ143" s="383"/>
      <c r="AR143" s="10"/>
      <c r="AS143" s="10"/>
      <c r="AT143" s="10"/>
      <c r="AU143" s="10"/>
      <c r="AV143" s="10"/>
      <c r="AW143" s="10"/>
    </row>
    <row r="144" spans="1:49" ht="18" customHeight="1">
      <c r="A144" s="111"/>
      <c r="B144" s="100"/>
      <c r="C144" s="172"/>
      <c r="D144" s="172"/>
      <c r="E144" s="100"/>
      <c r="F144" s="100"/>
      <c r="G144" s="103"/>
      <c r="H144" s="106"/>
      <c r="I144" s="107"/>
      <c r="J144" s="108"/>
      <c r="K144" s="377"/>
      <c r="L144" s="378"/>
      <c r="M144" s="378"/>
      <c r="N144" s="378"/>
      <c r="O144" s="378"/>
      <c r="P144" s="378"/>
      <c r="Q144" s="378"/>
      <c r="R144" s="378"/>
      <c r="S144" s="378"/>
      <c r="T144" s="378"/>
      <c r="U144" s="378"/>
      <c r="V144" s="378"/>
      <c r="W144" s="378"/>
      <c r="X144" s="377"/>
      <c r="Y144" s="378"/>
      <c r="Z144" s="377"/>
      <c r="AA144" s="378"/>
      <c r="AB144" s="377"/>
      <c r="AC144" s="378"/>
      <c r="AD144" s="377"/>
      <c r="AE144" s="378"/>
      <c r="AF144" s="377"/>
      <c r="AG144" s="378"/>
      <c r="AH144" s="377"/>
      <c r="AI144" s="378"/>
      <c r="AJ144" s="113"/>
      <c r="AK144" s="379" t="s">
        <v>77</v>
      </c>
      <c r="AL144" s="380"/>
      <c r="AM144" s="381"/>
      <c r="AN144" s="358" t="s">
        <v>77</v>
      </c>
      <c r="AO144" s="358" t="s">
        <v>77</v>
      </c>
      <c r="AP144" s="90">
        <f>+AE141+AG141+AI141</f>
        <v>0</v>
      </c>
      <c r="AQ144" s="384"/>
    </row>
    <row r="145" spans="1:49" ht="41.25" customHeight="1">
      <c r="A145" s="171" t="s">
        <v>286</v>
      </c>
      <c r="B145" s="100" t="s">
        <v>287</v>
      </c>
      <c r="C145" s="172" t="s">
        <v>288</v>
      </c>
      <c r="D145" s="172"/>
      <c r="E145" s="173">
        <v>1</v>
      </c>
      <c r="F145" s="100" t="s">
        <v>289</v>
      </c>
      <c r="G145" s="104">
        <v>44621</v>
      </c>
      <c r="H145" s="104">
        <v>44925</v>
      </c>
      <c r="I145" s="107" t="s">
        <v>69</v>
      </c>
      <c r="J145" s="108">
        <v>1</v>
      </c>
      <c r="K145" s="160">
        <f>J145*(L145+N145+P145+R145+T145+V145+X145+Z145+AB145+AD145+AF145+AH145)</f>
        <v>1</v>
      </c>
      <c r="L145" s="160"/>
      <c r="M145" s="160"/>
      <c r="N145" s="160"/>
      <c r="O145" s="160"/>
      <c r="P145" s="160">
        <v>0.25</v>
      </c>
      <c r="Q145" s="160">
        <v>0.25</v>
      </c>
      <c r="R145" s="160"/>
      <c r="S145" s="160"/>
      <c r="T145" s="160"/>
      <c r="U145" s="160"/>
      <c r="V145" s="160">
        <v>0.25</v>
      </c>
      <c r="W145" s="160">
        <v>0.25</v>
      </c>
      <c r="X145" s="160"/>
      <c r="Y145" s="160"/>
      <c r="Z145" s="160"/>
      <c r="AA145" s="160"/>
      <c r="AB145" s="160">
        <v>0.25</v>
      </c>
      <c r="AC145" s="160"/>
      <c r="AD145" s="160"/>
      <c r="AE145" s="160"/>
      <c r="AF145" s="160"/>
      <c r="AG145" s="160"/>
      <c r="AH145" s="160">
        <v>0.25</v>
      </c>
      <c r="AI145" s="160"/>
      <c r="AJ145" s="113">
        <f>J157*(M145+O145+Q145+S145+U145+W145+Y145+AA145+AC145+AE145+AG145+AI145)</f>
        <v>0</v>
      </c>
      <c r="AK145" s="385" t="s">
        <v>290</v>
      </c>
      <c r="AL145" s="386"/>
      <c r="AM145" s="387"/>
      <c r="AN145" s="388" t="s">
        <v>291</v>
      </c>
      <c r="AO145" s="388" t="s">
        <v>292</v>
      </c>
      <c r="AP145" s="90">
        <f>M145+O145+Q145</f>
        <v>0.25</v>
      </c>
      <c r="AQ145" s="389">
        <f>SUM(AP145:AP148)</f>
        <v>0.5</v>
      </c>
      <c r="AR145" s="23"/>
      <c r="AS145" s="23"/>
      <c r="AT145" s="10"/>
      <c r="AU145" s="10"/>
      <c r="AV145" s="10"/>
      <c r="AW145" s="10"/>
    </row>
    <row r="146" spans="1:49" ht="289.5" customHeight="1">
      <c r="A146" s="171"/>
      <c r="B146" s="100"/>
      <c r="C146" s="172"/>
      <c r="D146" s="172"/>
      <c r="E146" s="100"/>
      <c r="F146" s="100"/>
      <c r="G146" s="105"/>
      <c r="H146" s="105"/>
      <c r="I146" s="107"/>
      <c r="J146" s="108"/>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13"/>
      <c r="AK146" s="385" t="s">
        <v>293</v>
      </c>
      <c r="AL146" s="386"/>
      <c r="AM146" s="387"/>
      <c r="AN146" s="390" t="s">
        <v>294</v>
      </c>
      <c r="AO146" s="356" t="s">
        <v>191</v>
      </c>
      <c r="AP146" s="90">
        <f>S145+U145+W145</f>
        <v>0.25</v>
      </c>
      <c r="AQ146" s="391"/>
      <c r="AR146" s="23"/>
      <c r="AS146" s="23"/>
      <c r="AT146" s="10"/>
      <c r="AU146" s="10"/>
      <c r="AV146" s="10"/>
      <c r="AW146" s="10"/>
    </row>
    <row r="147" spans="1:49" ht="15.75" customHeight="1">
      <c r="A147" s="171"/>
      <c r="B147" s="100"/>
      <c r="C147" s="172"/>
      <c r="D147" s="172"/>
      <c r="E147" s="100"/>
      <c r="F147" s="100"/>
      <c r="G147" s="105"/>
      <c r="H147" s="105"/>
      <c r="I147" s="107"/>
      <c r="J147" s="108"/>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13"/>
      <c r="AK147" s="392" t="s">
        <v>76</v>
      </c>
      <c r="AL147" s="393"/>
      <c r="AM147" s="394"/>
      <c r="AN147" s="395" t="s">
        <v>76</v>
      </c>
      <c r="AO147" s="395" t="s">
        <v>76</v>
      </c>
      <c r="AP147" s="90">
        <f>+Y145+AA145+AC145</f>
        <v>0</v>
      </c>
      <c r="AQ147" s="391"/>
      <c r="AR147" s="10"/>
      <c r="AS147" s="10"/>
      <c r="AT147" s="10"/>
      <c r="AU147" s="10"/>
      <c r="AV147" s="10"/>
      <c r="AW147" s="10"/>
    </row>
    <row r="148" spans="1:49" ht="15.75" customHeight="1">
      <c r="A148" s="171"/>
      <c r="B148" s="100"/>
      <c r="C148" s="172"/>
      <c r="D148" s="172"/>
      <c r="E148" s="100"/>
      <c r="F148" s="100"/>
      <c r="G148" s="106"/>
      <c r="H148" s="106"/>
      <c r="I148" s="107"/>
      <c r="J148" s="108"/>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13"/>
      <c r="AK148" s="396" t="s">
        <v>77</v>
      </c>
      <c r="AL148" s="397"/>
      <c r="AM148" s="398"/>
      <c r="AN148" s="399" t="s">
        <v>77</v>
      </c>
      <c r="AO148" s="399" t="s">
        <v>77</v>
      </c>
      <c r="AP148" s="90">
        <f>+AE145+AG145+AI145</f>
        <v>0</v>
      </c>
      <c r="AQ148" s="400"/>
      <c r="AR148" s="10"/>
      <c r="AS148" s="10"/>
      <c r="AT148" s="10"/>
      <c r="AU148" s="10"/>
      <c r="AV148" s="10"/>
      <c r="AW148" s="10"/>
    </row>
    <row r="149" spans="1:49" ht="42" customHeight="1">
      <c r="A149" s="171" t="s">
        <v>295</v>
      </c>
      <c r="B149" s="100" t="s">
        <v>296</v>
      </c>
      <c r="C149" s="172" t="s">
        <v>297</v>
      </c>
      <c r="D149" s="172"/>
      <c r="E149" s="100" t="s">
        <v>298</v>
      </c>
      <c r="F149" s="100" t="s">
        <v>299</v>
      </c>
      <c r="G149" s="104">
        <v>44621</v>
      </c>
      <c r="H149" s="104">
        <v>44925</v>
      </c>
      <c r="I149" s="107" t="s">
        <v>69</v>
      </c>
      <c r="J149" s="108">
        <v>1</v>
      </c>
      <c r="K149" s="160">
        <f>J149*(L149+N149+P149+R149+T149+V149+X149+Z149+AB149+AD149+AF149+AH149)</f>
        <v>1</v>
      </c>
      <c r="L149" s="160"/>
      <c r="M149" s="160"/>
      <c r="N149" s="160"/>
      <c r="O149" s="160"/>
      <c r="P149" s="160">
        <v>0.25</v>
      </c>
      <c r="Q149" s="160">
        <v>0.25</v>
      </c>
      <c r="R149" s="160"/>
      <c r="S149" s="160"/>
      <c r="T149" s="160"/>
      <c r="U149" s="160"/>
      <c r="V149" s="160">
        <v>0.25</v>
      </c>
      <c r="W149" s="160">
        <v>0.25</v>
      </c>
      <c r="X149" s="160"/>
      <c r="Y149" s="160"/>
      <c r="Z149" s="160"/>
      <c r="AA149" s="160"/>
      <c r="AB149" s="160">
        <v>0.25</v>
      </c>
      <c r="AC149" s="160"/>
      <c r="AD149" s="160"/>
      <c r="AE149" s="160"/>
      <c r="AF149" s="160"/>
      <c r="AG149" s="160"/>
      <c r="AH149" s="160">
        <v>0.25</v>
      </c>
      <c r="AI149" s="160"/>
      <c r="AJ149" s="113">
        <f>J161*(M149+O149+Q149+S149+U149+W149+Y149+AA149+AC149+AE149+AG149+AI149)</f>
        <v>0</v>
      </c>
      <c r="AK149" s="385" t="s">
        <v>300</v>
      </c>
      <c r="AL149" s="386"/>
      <c r="AM149" s="387"/>
      <c r="AN149" s="388" t="s">
        <v>301</v>
      </c>
      <c r="AO149" s="388" t="s">
        <v>302</v>
      </c>
      <c r="AP149" s="90">
        <f>M149+O149+Q149</f>
        <v>0.25</v>
      </c>
      <c r="AQ149" s="389">
        <f>SUM(AP149:AP152)</f>
        <v>0.5</v>
      </c>
      <c r="AR149" s="10"/>
      <c r="AS149" s="10"/>
      <c r="AT149" s="10"/>
      <c r="AU149" s="10"/>
      <c r="AV149" s="10"/>
      <c r="AW149" s="10"/>
    </row>
    <row r="150" spans="1:49" ht="180.75" customHeight="1">
      <c r="A150" s="171"/>
      <c r="B150" s="100"/>
      <c r="C150" s="172"/>
      <c r="D150" s="172"/>
      <c r="E150" s="100"/>
      <c r="F150" s="100"/>
      <c r="G150" s="105"/>
      <c r="H150" s="105"/>
      <c r="I150" s="107"/>
      <c r="J150" s="108"/>
      <c r="K150" s="161"/>
      <c r="L150" s="161"/>
      <c r="M150" s="161"/>
      <c r="N150" s="161"/>
      <c r="O150" s="161"/>
      <c r="P150" s="161"/>
      <c r="Q150" s="161"/>
      <c r="R150" s="161"/>
      <c r="S150" s="161"/>
      <c r="T150" s="161"/>
      <c r="U150" s="161"/>
      <c r="V150" s="161"/>
      <c r="W150" s="161"/>
      <c r="X150" s="161"/>
      <c r="Y150" s="161"/>
      <c r="Z150" s="161"/>
      <c r="AA150" s="161"/>
      <c r="AB150" s="161"/>
      <c r="AC150" s="161"/>
      <c r="AD150" s="161"/>
      <c r="AE150" s="161"/>
      <c r="AF150" s="161"/>
      <c r="AG150" s="161"/>
      <c r="AH150" s="161"/>
      <c r="AI150" s="161"/>
      <c r="AJ150" s="113"/>
      <c r="AK150" s="385" t="s">
        <v>303</v>
      </c>
      <c r="AL150" s="386"/>
      <c r="AM150" s="387"/>
      <c r="AN150" s="401" t="s">
        <v>304</v>
      </c>
      <c r="AO150" s="401" t="s">
        <v>305</v>
      </c>
      <c r="AP150" s="90">
        <f>S149+U149+W149</f>
        <v>0.25</v>
      </c>
      <c r="AQ150" s="391"/>
      <c r="AR150" s="10"/>
      <c r="AS150" s="10"/>
      <c r="AT150" s="10"/>
      <c r="AU150" s="10"/>
      <c r="AV150" s="10"/>
      <c r="AW150" s="10"/>
    </row>
    <row r="151" spans="1:49" ht="15.75" customHeight="1">
      <c r="A151" s="171"/>
      <c r="B151" s="100"/>
      <c r="C151" s="172"/>
      <c r="D151" s="172"/>
      <c r="E151" s="100"/>
      <c r="F151" s="100"/>
      <c r="G151" s="105"/>
      <c r="H151" s="105"/>
      <c r="I151" s="107"/>
      <c r="J151" s="108"/>
      <c r="K151" s="161"/>
      <c r="L151" s="161"/>
      <c r="M151" s="161"/>
      <c r="N151" s="161"/>
      <c r="O151" s="161"/>
      <c r="P151" s="161"/>
      <c r="Q151" s="161"/>
      <c r="R151" s="161"/>
      <c r="S151" s="161"/>
      <c r="T151" s="161"/>
      <c r="U151" s="161"/>
      <c r="V151" s="161"/>
      <c r="W151" s="161"/>
      <c r="X151" s="161"/>
      <c r="Y151" s="161"/>
      <c r="Z151" s="161"/>
      <c r="AA151" s="161"/>
      <c r="AB151" s="161"/>
      <c r="AC151" s="161"/>
      <c r="AD151" s="161"/>
      <c r="AE151" s="161"/>
      <c r="AF151" s="161"/>
      <c r="AG151" s="161"/>
      <c r="AH151" s="161"/>
      <c r="AI151" s="161"/>
      <c r="AJ151" s="113"/>
      <c r="AK151" s="165" t="s">
        <v>76</v>
      </c>
      <c r="AL151" s="166"/>
      <c r="AM151" s="167"/>
      <c r="AN151" s="79" t="s">
        <v>76</v>
      </c>
      <c r="AO151" s="79" t="s">
        <v>76</v>
      </c>
      <c r="AP151" s="90">
        <f>+Y149+AA149+AC149</f>
        <v>0</v>
      </c>
      <c r="AQ151" s="391"/>
      <c r="AR151" s="10"/>
      <c r="AS151" s="10"/>
      <c r="AT151" s="10"/>
      <c r="AU151" s="10"/>
      <c r="AV151" s="10"/>
      <c r="AW151" s="10"/>
    </row>
    <row r="152" spans="1:49" ht="15.75" customHeight="1">
      <c r="A152" s="171"/>
      <c r="B152" s="100"/>
      <c r="C152" s="172"/>
      <c r="D152" s="172"/>
      <c r="E152" s="100"/>
      <c r="F152" s="100"/>
      <c r="G152" s="106"/>
      <c r="H152" s="106"/>
      <c r="I152" s="107"/>
      <c r="J152" s="108"/>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13"/>
      <c r="AK152" s="168" t="s">
        <v>77</v>
      </c>
      <c r="AL152" s="169"/>
      <c r="AM152" s="170"/>
      <c r="AN152" s="80" t="s">
        <v>77</v>
      </c>
      <c r="AO152" s="80" t="s">
        <v>77</v>
      </c>
      <c r="AP152" s="90">
        <f>+AE149+AG149+AI149</f>
        <v>0</v>
      </c>
      <c r="AQ152" s="400"/>
    </row>
    <row r="153" spans="1:49" ht="60">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40" t="s">
        <v>147</v>
      </c>
      <c r="AO153" s="41"/>
      <c r="AP153" s="42"/>
      <c r="AQ153" s="81">
        <f>AVERAGE(AQ69:AQ152)</f>
        <v>0.30476190476190479</v>
      </c>
    </row>
    <row r="154" spans="1:49" ht="1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row>
    <row r="155" spans="1:49" ht="1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row>
    <row r="156" spans="1:49" ht="15" customHeight="1" thickBo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row>
    <row r="157" spans="1:49" ht="18.75" thickBot="1">
      <c r="A157" s="153" t="s">
        <v>306</v>
      </c>
      <c r="B157" s="154"/>
      <c r="C157" s="154"/>
      <c r="D157" s="154"/>
      <c r="E157" s="154"/>
      <c r="F157" s="154"/>
      <c r="G157" s="154"/>
      <c r="H157" s="154"/>
      <c r="I157" s="154"/>
      <c r="J157" s="154"/>
      <c r="K157" s="154"/>
      <c r="L157" s="154"/>
      <c r="M157" s="154"/>
      <c r="N157" s="154"/>
      <c r="O157" s="154"/>
      <c r="P157" s="154"/>
      <c r="Q157" s="43"/>
      <c r="R157" s="155">
        <f>AVERAGE(AQ153+AS102)</f>
        <v>0.30476190476190479</v>
      </c>
      <c r="S157" s="155"/>
      <c r="T157" s="155"/>
      <c r="U157" s="155"/>
      <c r="V157" s="155"/>
      <c r="W157" s="155"/>
      <c r="X157" s="155"/>
      <c r="Y157" s="155"/>
      <c r="Z157" s="155"/>
      <c r="AA157" s="155"/>
      <c r="AB157" s="155"/>
      <c r="AC157" s="155"/>
      <c r="AD157" s="155"/>
      <c r="AE157" s="155"/>
      <c r="AF157" s="155"/>
      <c r="AG157" s="155"/>
      <c r="AH157" s="155"/>
      <c r="AI157" s="156"/>
      <c r="AJ157" s="18"/>
      <c r="AK157" s="15"/>
      <c r="AL157" s="16"/>
      <c r="AM157" s="16"/>
      <c r="AN157" s="16"/>
      <c r="AO157" s="16"/>
      <c r="AP157" s="16"/>
      <c r="AQ157" s="16"/>
      <c r="AR157" s="16"/>
    </row>
    <row r="158" spans="1:49">
      <c r="A158" s="15"/>
      <c r="B158" s="122"/>
      <c r="C158" s="122"/>
      <c r="D158" s="122"/>
      <c r="E158" s="16"/>
      <c r="F158" s="16"/>
      <c r="G158" s="16"/>
      <c r="H158" s="16"/>
      <c r="I158" s="16"/>
      <c r="J158" s="122"/>
      <c r="K158" s="122"/>
      <c r="L158" s="122"/>
      <c r="M158" s="122"/>
      <c r="N158" s="122"/>
      <c r="O158" s="122"/>
      <c r="P158" s="122"/>
      <c r="Q158" s="122"/>
      <c r="R158" s="122"/>
      <c r="S158" s="122"/>
      <c r="T158" s="122"/>
      <c r="U158" s="122"/>
      <c r="V158" s="122"/>
      <c r="W158" s="157"/>
      <c r="X158" s="157"/>
      <c r="Y158" s="157"/>
      <c r="Z158" s="157"/>
      <c r="AA158" s="157"/>
      <c r="AB158" s="157"/>
      <c r="AC158" s="157"/>
      <c r="AD158" s="157"/>
      <c r="AE158" s="157"/>
      <c r="AF158" s="157"/>
      <c r="AG158" s="10"/>
      <c r="AH158" s="10"/>
      <c r="AI158" s="10"/>
      <c r="AJ158" s="10"/>
      <c r="AK158" s="22"/>
      <c r="AL158" s="16"/>
      <c r="AM158" s="16"/>
      <c r="AN158" s="16"/>
      <c r="AO158" s="16"/>
      <c r="AP158" s="16"/>
      <c r="AQ158" s="16"/>
      <c r="AR158" s="16"/>
    </row>
    <row r="159" spans="1:49">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6"/>
      <c r="AM159" s="16"/>
      <c r="AN159" s="16"/>
      <c r="AO159" s="16"/>
      <c r="AP159" s="16"/>
      <c r="AQ159" s="16"/>
      <c r="AR159" s="16"/>
    </row>
    <row r="160" spans="1:49" ht="18">
      <c r="A160" s="158" t="s">
        <v>307</v>
      </c>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158"/>
      <c r="AC160" s="158"/>
      <c r="AD160" s="158"/>
      <c r="AE160" s="158"/>
      <c r="AF160" s="158"/>
      <c r="AG160" s="158"/>
      <c r="AH160" s="158"/>
      <c r="AI160" s="158"/>
      <c r="AJ160" s="158"/>
      <c r="AK160" s="158"/>
      <c r="AL160" s="15"/>
      <c r="AM160" s="15"/>
      <c r="AN160" s="15"/>
      <c r="AO160" s="15"/>
      <c r="AP160" s="15"/>
      <c r="AQ160" s="15"/>
      <c r="AR160" s="15"/>
    </row>
    <row r="161" spans="1:44" ht="15.75" thickBot="1">
      <c r="A161" s="159"/>
      <c r="B161" s="159"/>
      <c r="C161" s="159"/>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
      <c r="AM161" s="15"/>
      <c r="AN161" s="15"/>
      <c r="AO161" s="15"/>
      <c r="AP161" s="15"/>
      <c r="AQ161" s="15"/>
      <c r="AR161" s="15"/>
    </row>
    <row r="162" spans="1:44" ht="18.75" thickBot="1">
      <c r="A162" s="44" t="s">
        <v>308</v>
      </c>
      <c r="B162" s="149" t="s">
        <v>309</v>
      </c>
      <c r="C162" s="149"/>
      <c r="D162" s="149"/>
      <c r="E162" s="45"/>
      <c r="F162" s="45"/>
      <c r="G162" s="45"/>
      <c r="H162" s="150" t="s">
        <v>310</v>
      </c>
      <c r="I162" s="151"/>
      <c r="J162" s="151"/>
      <c r="K162" s="151"/>
      <c r="L162" s="151"/>
      <c r="M162" s="151"/>
      <c r="N162" s="151"/>
      <c r="O162" s="151"/>
      <c r="P162" s="152"/>
      <c r="Q162" s="149" t="s">
        <v>311</v>
      </c>
      <c r="R162" s="149"/>
      <c r="S162" s="149"/>
      <c r="T162" s="149"/>
      <c r="U162" s="149"/>
      <c r="V162" s="149"/>
      <c r="W162" s="149"/>
      <c r="X162" s="149" t="s">
        <v>312</v>
      </c>
      <c r="Y162" s="149"/>
      <c r="Z162" s="149"/>
      <c r="AA162" s="149"/>
      <c r="AB162" s="149"/>
      <c r="AC162" s="149"/>
      <c r="AD162" s="149"/>
      <c r="AE162" s="149"/>
      <c r="AF162" s="149"/>
      <c r="AG162" s="149"/>
      <c r="AH162" s="149" t="s">
        <v>313</v>
      </c>
      <c r="AI162" s="149"/>
      <c r="AJ162" s="149"/>
      <c r="AK162" s="149"/>
      <c r="AL162" s="15"/>
      <c r="AM162" s="16"/>
      <c r="AN162" s="16"/>
      <c r="AO162" s="16"/>
      <c r="AP162" s="16"/>
      <c r="AQ162" s="16"/>
      <c r="AR162" s="16"/>
    </row>
    <row r="163" spans="1:44" ht="15.75" thickBot="1">
      <c r="A163" s="28"/>
      <c r="B163" s="145"/>
      <c r="C163" s="145"/>
      <c r="D163" s="145"/>
      <c r="E163" s="46"/>
      <c r="F163" s="46"/>
      <c r="G163" s="46"/>
      <c r="H163" s="146"/>
      <c r="I163" s="147"/>
      <c r="J163" s="147"/>
      <c r="K163" s="147"/>
      <c r="L163" s="147"/>
      <c r="M163" s="147"/>
      <c r="N163" s="147"/>
      <c r="O163" s="147"/>
      <c r="P163" s="148"/>
      <c r="Q163" s="145"/>
      <c r="R163" s="145"/>
      <c r="S163" s="145"/>
      <c r="T163" s="145"/>
      <c r="U163" s="145"/>
      <c r="V163" s="145"/>
      <c r="W163" s="145"/>
      <c r="X163" s="145"/>
      <c r="Y163" s="145"/>
      <c r="Z163" s="145"/>
      <c r="AA163" s="145"/>
      <c r="AB163" s="145"/>
      <c r="AC163" s="145"/>
      <c r="AD163" s="145"/>
      <c r="AE163" s="145"/>
      <c r="AF163" s="145"/>
      <c r="AG163" s="145"/>
      <c r="AH163" s="145"/>
      <c r="AI163" s="145"/>
      <c r="AJ163" s="145"/>
      <c r="AK163" s="145"/>
      <c r="AL163" s="15"/>
      <c r="AM163" s="16"/>
      <c r="AN163" s="16"/>
      <c r="AO163" s="16"/>
      <c r="AP163" s="16"/>
      <c r="AQ163" s="16"/>
      <c r="AR163" s="16"/>
    </row>
    <row r="164" spans="1:44" ht="15.75" thickBot="1">
      <c r="A164" s="28"/>
      <c r="B164" s="145"/>
      <c r="C164" s="145"/>
      <c r="D164" s="145"/>
      <c r="E164" s="46"/>
      <c r="F164" s="46"/>
      <c r="G164" s="46"/>
      <c r="H164" s="146"/>
      <c r="I164" s="147"/>
      <c r="J164" s="147"/>
      <c r="K164" s="147"/>
      <c r="L164" s="147"/>
      <c r="M164" s="147"/>
      <c r="N164" s="147"/>
      <c r="O164" s="147"/>
      <c r="P164" s="148"/>
      <c r="Q164" s="145"/>
      <c r="R164" s="145"/>
      <c r="S164" s="145"/>
      <c r="T164" s="145"/>
      <c r="U164" s="145"/>
      <c r="V164" s="145"/>
      <c r="W164" s="145"/>
      <c r="X164" s="145"/>
      <c r="Y164" s="145"/>
      <c r="Z164" s="145"/>
      <c r="AA164" s="145"/>
      <c r="AB164" s="145"/>
      <c r="AC164" s="145"/>
      <c r="AD164" s="145"/>
      <c r="AE164" s="145"/>
      <c r="AF164" s="145"/>
      <c r="AG164" s="145"/>
      <c r="AH164" s="145"/>
      <c r="AI164" s="145"/>
      <c r="AJ164" s="145"/>
      <c r="AK164" s="145"/>
      <c r="AL164" s="15"/>
      <c r="AM164" s="16"/>
      <c r="AN164" s="16"/>
      <c r="AO164" s="16"/>
      <c r="AP164" s="16"/>
      <c r="AQ164" s="16"/>
      <c r="AR164" s="16"/>
    </row>
    <row r="165" spans="1:44" ht="15.75" thickBot="1">
      <c r="A165" s="28"/>
      <c r="B165" s="145"/>
      <c r="C165" s="145"/>
      <c r="D165" s="145"/>
      <c r="E165" s="46"/>
      <c r="F165" s="46"/>
      <c r="G165" s="46"/>
      <c r="H165" s="146"/>
      <c r="I165" s="147"/>
      <c r="J165" s="147"/>
      <c r="K165" s="147"/>
      <c r="L165" s="147"/>
      <c r="M165" s="147"/>
      <c r="N165" s="147"/>
      <c r="O165" s="147"/>
      <c r="P165" s="148"/>
      <c r="Q165" s="145"/>
      <c r="R165" s="145"/>
      <c r="S165" s="145"/>
      <c r="T165" s="145"/>
      <c r="U165" s="145"/>
      <c r="V165" s="145"/>
      <c r="W165" s="145"/>
      <c r="X165" s="145"/>
      <c r="Y165" s="145"/>
      <c r="Z165" s="145"/>
      <c r="AA165" s="145"/>
      <c r="AB165" s="145"/>
      <c r="AC165" s="145"/>
      <c r="AD165" s="145"/>
      <c r="AE165" s="145"/>
      <c r="AF165" s="145"/>
      <c r="AG165" s="145"/>
      <c r="AH165" s="145"/>
      <c r="AI165" s="145"/>
      <c r="AJ165" s="145"/>
      <c r="AK165" s="145"/>
      <c r="AL165" s="15"/>
      <c r="AM165" s="16"/>
      <c r="AN165" s="16"/>
      <c r="AO165" s="16"/>
      <c r="AP165" s="16"/>
      <c r="AQ165" s="16"/>
      <c r="AR165" s="16"/>
    </row>
    <row r="166" spans="1:44" ht="15.75" thickBot="1">
      <c r="A166" s="28"/>
      <c r="B166" s="145"/>
      <c r="C166" s="145"/>
      <c r="D166" s="145"/>
      <c r="E166" s="46"/>
      <c r="F166" s="46"/>
      <c r="G166" s="46"/>
      <c r="H166" s="146"/>
      <c r="I166" s="147"/>
      <c r="J166" s="147"/>
      <c r="K166" s="147"/>
      <c r="L166" s="147"/>
      <c r="M166" s="147"/>
      <c r="N166" s="147"/>
      <c r="O166" s="147"/>
      <c r="P166" s="148"/>
      <c r="Q166" s="145"/>
      <c r="R166" s="145"/>
      <c r="S166" s="145"/>
      <c r="T166" s="145"/>
      <c r="U166" s="145"/>
      <c r="V166" s="145"/>
      <c r="W166" s="145"/>
      <c r="X166" s="145"/>
      <c r="Y166" s="145"/>
      <c r="Z166" s="145"/>
      <c r="AA166" s="145"/>
      <c r="AB166" s="145"/>
      <c r="AC166" s="145"/>
      <c r="AD166" s="145"/>
      <c r="AE166" s="145"/>
      <c r="AF166" s="145"/>
      <c r="AG166" s="145"/>
      <c r="AH166" s="145"/>
      <c r="AI166" s="145"/>
      <c r="AJ166" s="145"/>
      <c r="AK166" s="145"/>
      <c r="AL166" s="15"/>
      <c r="AM166" s="16"/>
      <c r="AN166" s="16"/>
      <c r="AO166" s="16"/>
      <c r="AP166" s="16"/>
      <c r="AQ166" s="16"/>
      <c r="AR166" s="16"/>
    </row>
    <row r="167" spans="1:44" ht="15.75" thickBot="1">
      <c r="A167" s="28"/>
      <c r="B167" s="145"/>
      <c r="C167" s="145"/>
      <c r="D167" s="145"/>
      <c r="E167" s="46"/>
      <c r="F167" s="46"/>
      <c r="G167" s="46"/>
      <c r="H167" s="146"/>
      <c r="I167" s="147"/>
      <c r="J167" s="147"/>
      <c r="K167" s="147"/>
      <c r="L167" s="147"/>
      <c r="M167" s="147"/>
      <c r="N167" s="147"/>
      <c r="O167" s="147"/>
      <c r="P167" s="148"/>
      <c r="Q167" s="145"/>
      <c r="R167" s="145"/>
      <c r="S167" s="145"/>
      <c r="T167" s="145"/>
      <c r="U167" s="145"/>
      <c r="V167" s="145"/>
      <c r="W167" s="145"/>
      <c r="X167" s="145"/>
      <c r="Y167" s="145"/>
      <c r="Z167" s="145"/>
      <c r="AA167" s="145"/>
      <c r="AB167" s="145"/>
      <c r="AC167" s="145"/>
      <c r="AD167" s="145"/>
      <c r="AE167" s="145"/>
      <c r="AF167" s="145"/>
      <c r="AG167" s="145"/>
      <c r="AH167" s="145"/>
      <c r="AI167" s="145"/>
      <c r="AJ167" s="145"/>
      <c r="AK167" s="145"/>
      <c r="AL167" s="15"/>
      <c r="AM167" s="16"/>
      <c r="AN167" s="16"/>
      <c r="AO167" s="16"/>
      <c r="AP167" s="16"/>
      <c r="AQ167" s="16"/>
      <c r="AR167" s="16"/>
    </row>
    <row r="168" spans="1:44" ht="15.75" thickBot="1">
      <c r="A168" s="28"/>
      <c r="B168" s="145"/>
      <c r="C168" s="145"/>
      <c r="D168" s="145"/>
      <c r="E168" s="46"/>
      <c r="F168" s="46"/>
      <c r="G168" s="46"/>
      <c r="H168" s="146"/>
      <c r="I168" s="147"/>
      <c r="J168" s="147"/>
      <c r="K168" s="147"/>
      <c r="L168" s="147"/>
      <c r="M168" s="147"/>
      <c r="N168" s="147"/>
      <c r="O168" s="147"/>
      <c r="P168" s="148"/>
      <c r="Q168" s="145"/>
      <c r="R168" s="145"/>
      <c r="S168" s="145"/>
      <c r="T168" s="145"/>
      <c r="U168" s="145"/>
      <c r="V168" s="145"/>
      <c r="W168" s="145"/>
      <c r="X168" s="145"/>
      <c r="Y168" s="145"/>
      <c r="Z168" s="145"/>
      <c r="AA168" s="145"/>
      <c r="AB168" s="145"/>
      <c r="AC168" s="145"/>
      <c r="AD168" s="145"/>
      <c r="AE168" s="145"/>
      <c r="AF168" s="145"/>
      <c r="AG168" s="145"/>
      <c r="AH168" s="145"/>
      <c r="AI168" s="145"/>
      <c r="AJ168" s="145"/>
      <c r="AK168" s="145"/>
      <c r="AL168" s="15"/>
      <c r="AM168" s="16"/>
      <c r="AN168" s="16"/>
      <c r="AO168" s="16"/>
      <c r="AP168" s="16"/>
      <c r="AQ168" s="16"/>
      <c r="AR168" s="16"/>
    </row>
    <row r="169" spans="1:44" ht="15.75" thickBot="1">
      <c r="A169" s="28"/>
      <c r="B169" s="145"/>
      <c r="C169" s="145"/>
      <c r="D169" s="145"/>
      <c r="E169" s="46"/>
      <c r="F169" s="46"/>
      <c r="G169" s="46"/>
      <c r="H169" s="146"/>
      <c r="I169" s="147"/>
      <c r="J169" s="147"/>
      <c r="K169" s="147"/>
      <c r="L169" s="147"/>
      <c r="M169" s="147"/>
      <c r="N169" s="147"/>
      <c r="O169" s="147"/>
      <c r="P169" s="148"/>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c r="AL169" s="15"/>
      <c r="AM169" s="16"/>
      <c r="AN169" s="16"/>
      <c r="AO169" s="16"/>
      <c r="AP169" s="16"/>
      <c r="AQ169" s="16"/>
      <c r="AR169" s="16"/>
    </row>
    <row r="170" spans="1:44" ht="15.75" thickBot="1">
      <c r="A170" s="28"/>
      <c r="B170" s="145"/>
      <c r="C170" s="145"/>
      <c r="D170" s="145"/>
      <c r="E170" s="46"/>
      <c r="F170" s="46"/>
      <c r="G170" s="46"/>
      <c r="H170" s="146"/>
      <c r="I170" s="147"/>
      <c r="J170" s="147"/>
      <c r="K170" s="147"/>
      <c r="L170" s="147"/>
      <c r="M170" s="147"/>
      <c r="N170" s="147"/>
      <c r="O170" s="147"/>
      <c r="P170" s="148"/>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c r="AL170" s="15"/>
      <c r="AM170" s="16"/>
      <c r="AN170" s="16"/>
      <c r="AO170" s="16"/>
      <c r="AP170" s="16"/>
      <c r="AQ170" s="16"/>
      <c r="AR170" s="16"/>
    </row>
    <row r="171" spans="1:44" ht="15.75" thickBot="1">
      <c r="A171" s="28"/>
      <c r="B171" s="145"/>
      <c r="C171" s="145"/>
      <c r="D171" s="145"/>
      <c r="E171" s="46"/>
      <c r="F171" s="46"/>
      <c r="G171" s="46"/>
      <c r="H171" s="146"/>
      <c r="I171" s="147"/>
      <c r="J171" s="147"/>
      <c r="K171" s="147"/>
      <c r="L171" s="147"/>
      <c r="M171" s="147"/>
      <c r="N171" s="147"/>
      <c r="O171" s="147"/>
      <c r="P171" s="148"/>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c r="AL171" s="15"/>
      <c r="AM171" s="16"/>
      <c r="AN171" s="16"/>
      <c r="AO171" s="16"/>
      <c r="AP171" s="16"/>
      <c r="AQ171" s="16"/>
      <c r="AR171" s="16"/>
    </row>
    <row r="172" spans="1:44">
      <c r="A172" s="15"/>
      <c r="B172" s="122"/>
      <c r="C172" s="122"/>
      <c r="D172" s="122"/>
      <c r="E172" s="16"/>
      <c r="F172" s="16"/>
      <c r="G172" s="16"/>
      <c r="H172" s="16"/>
      <c r="I172" s="16"/>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5"/>
      <c r="AM172" s="16"/>
      <c r="AN172" s="16"/>
      <c r="AO172" s="16"/>
      <c r="AP172" s="16"/>
      <c r="AQ172" s="16"/>
      <c r="AR172" s="16"/>
    </row>
    <row r="173" spans="1:44">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6"/>
      <c r="AN173" s="16"/>
      <c r="AO173" s="16"/>
      <c r="AP173" s="16"/>
      <c r="AQ173" s="16"/>
      <c r="AR173" s="16"/>
    </row>
    <row r="174" spans="1:44">
      <c r="A174" s="123" t="s">
        <v>314</v>
      </c>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5"/>
      <c r="AA174" s="123" t="s">
        <v>315</v>
      </c>
      <c r="AB174" s="124"/>
      <c r="AC174" s="124"/>
      <c r="AD174" s="124"/>
      <c r="AE174" s="124"/>
      <c r="AF174" s="124"/>
      <c r="AG174" s="124"/>
      <c r="AH174" s="124"/>
      <c r="AI174" s="124"/>
      <c r="AJ174" s="124"/>
      <c r="AK174" s="124"/>
      <c r="AL174" s="124"/>
      <c r="AM174" s="124"/>
      <c r="AN174" s="124"/>
      <c r="AO174" s="124"/>
      <c r="AP174" s="124"/>
      <c r="AQ174" s="124"/>
      <c r="AR174" s="124"/>
    </row>
    <row r="175" spans="1:44">
      <c r="A175" s="123"/>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5"/>
      <c r="AA175" s="123"/>
      <c r="AB175" s="124"/>
      <c r="AC175" s="124"/>
      <c r="AD175" s="124"/>
      <c r="AE175" s="124"/>
      <c r="AF175" s="124"/>
      <c r="AG175" s="124"/>
      <c r="AH175" s="124"/>
      <c r="AI175" s="124"/>
      <c r="AJ175" s="124"/>
      <c r="AK175" s="124"/>
      <c r="AL175" s="124"/>
      <c r="AM175" s="124"/>
      <c r="AN175" s="124"/>
      <c r="AO175" s="124"/>
      <c r="AP175" s="124"/>
      <c r="AQ175" s="124"/>
      <c r="AR175" s="124"/>
    </row>
    <row r="176" spans="1:44" ht="15.75" thickBot="1">
      <c r="A176" s="123"/>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5"/>
      <c r="AA176" s="125"/>
      <c r="AB176" s="126"/>
      <c r="AC176" s="126"/>
      <c r="AD176" s="126"/>
      <c r="AE176" s="126"/>
      <c r="AF176" s="126"/>
      <c r="AG176" s="126"/>
      <c r="AH176" s="126"/>
      <c r="AI176" s="126"/>
      <c r="AJ176" s="126"/>
      <c r="AK176" s="126"/>
      <c r="AL176" s="126"/>
      <c r="AM176" s="126"/>
      <c r="AN176" s="126"/>
      <c r="AO176" s="126"/>
      <c r="AP176" s="126"/>
      <c r="AQ176" s="126"/>
      <c r="AR176" s="126"/>
    </row>
    <row r="177" spans="1:44" ht="15.75" thickBot="1">
      <c r="A177" s="131" t="s">
        <v>316</v>
      </c>
      <c r="B177" s="132"/>
      <c r="C177" s="132"/>
      <c r="D177" s="132"/>
      <c r="E177" s="132"/>
      <c r="F177" s="132"/>
      <c r="G177" s="132"/>
      <c r="H177" s="132"/>
      <c r="I177" s="132"/>
      <c r="J177" s="132"/>
      <c r="K177" s="132"/>
      <c r="L177" s="132"/>
      <c r="M177" s="132"/>
      <c r="N177" s="132"/>
      <c r="O177" s="144"/>
      <c r="P177" s="131" t="s">
        <v>317</v>
      </c>
      <c r="Q177" s="132"/>
      <c r="R177" s="132"/>
      <c r="S177" s="132"/>
      <c r="T177" s="132"/>
      <c r="U177" s="132"/>
      <c r="V177" s="132"/>
      <c r="W177" s="132"/>
      <c r="X177" s="132"/>
      <c r="Y177" s="144"/>
      <c r="Z177" s="15"/>
      <c r="AA177" s="131" t="s">
        <v>318</v>
      </c>
      <c r="AB177" s="132"/>
      <c r="AC177" s="132"/>
      <c r="AD177" s="132"/>
      <c r="AE177" s="132"/>
      <c r="AF177" s="132"/>
      <c r="AG177" s="132"/>
      <c r="AH177" s="132"/>
      <c r="AI177" s="132"/>
      <c r="AJ177" s="132"/>
      <c r="AK177" s="132"/>
      <c r="AL177" s="131" t="s">
        <v>319</v>
      </c>
      <c r="AM177" s="132"/>
      <c r="AN177" s="132"/>
      <c r="AO177" s="132"/>
      <c r="AP177" s="132"/>
      <c r="AQ177" s="132"/>
      <c r="AR177" s="132"/>
    </row>
    <row r="178" spans="1:44" ht="15.75" thickBot="1">
      <c r="A178" s="127" t="s">
        <v>320</v>
      </c>
      <c r="B178" s="128"/>
      <c r="C178" s="117" t="s">
        <v>321</v>
      </c>
      <c r="D178" s="118"/>
      <c r="E178" s="118"/>
      <c r="F178" s="118"/>
      <c r="G178" s="118"/>
      <c r="H178" s="118"/>
      <c r="I178" s="118"/>
      <c r="J178" s="118"/>
      <c r="K178" s="118"/>
      <c r="L178" s="118"/>
      <c r="M178" s="118"/>
      <c r="N178" s="118"/>
      <c r="O178" s="119"/>
      <c r="P178" s="127" t="s">
        <v>320</v>
      </c>
      <c r="Q178" s="128"/>
      <c r="R178" s="117" t="s">
        <v>322</v>
      </c>
      <c r="S178" s="118"/>
      <c r="T178" s="118"/>
      <c r="U178" s="118"/>
      <c r="V178" s="118"/>
      <c r="W178" s="118"/>
      <c r="X178" s="118"/>
      <c r="Y178" s="119"/>
      <c r="Z178" s="15"/>
      <c r="AA178" s="133" t="s">
        <v>320</v>
      </c>
      <c r="AB178" s="134"/>
      <c r="AC178" s="135"/>
      <c r="AD178" s="117"/>
      <c r="AE178" s="118"/>
      <c r="AF178" s="118"/>
      <c r="AG178" s="118"/>
      <c r="AH178" s="118"/>
      <c r="AI178" s="118"/>
      <c r="AJ178" s="118"/>
      <c r="AK178" s="119"/>
      <c r="AL178" s="136" t="s">
        <v>320</v>
      </c>
      <c r="AM178" s="128"/>
      <c r="AN178" s="117"/>
      <c r="AO178" s="118"/>
      <c r="AP178" s="118"/>
      <c r="AQ178" s="118"/>
      <c r="AR178" s="118"/>
    </row>
    <row r="179" spans="1:44" ht="15.75" thickBot="1">
      <c r="A179" s="137" t="s">
        <v>323</v>
      </c>
      <c r="B179" s="138"/>
      <c r="C179" s="139">
        <v>44769</v>
      </c>
      <c r="D179" s="140"/>
      <c r="E179" s="140"/>
      <c r="F179" s="140"/>
      <c r="G179" s="140"/>
      <c r="H179" s="140"/>
      <c r="I179" s="140"/>
      <c r="J179" s="140"/>
      <c r="K179" s="140"/>
      <c r="L179" s="140"/>
      <c r="M179" s="140"/>
      <c r="N179" s="140"/>
      <c r="O179" s="141"/>
      <c r="P179" s="137" t="s">
        <v>323</v>
      </c>
      <c r="Q179" s="138"/>
      <c r="R179" s="129"/>
      <c r="S179" s="130"/>
      <c r="T179" s="130"/>
      <c r="U179" s="130"/>
      <c r="V179" s="130"/>
      <c r="W179" s="130"/>
      <c r="X179" s="130"/>
      <c r="Y179" s="142"/>
      <c r="Z179" s="15"/>
      <c r="AA179" s="120" t="s">
        <v>324</v>
      </c>
      <c r="AB179" s="143"/>
      <c r="AC179" s="121"/>
      <c r="AD179" s="117"/>
      <c r="AE179" s="118"/>
      <c r="AF179" s="118"/>
      <c r="AG179" s="118"/>
      <c r="AH179" s="118"/>
      <c r="AI179" s="118"/>
      <c r="AJ179" s="118"/>
      <c r="AK179" s="119"/>
      <c r="AL179" s="120" t="s">
        <v>324</v>
      </c>
      <c r="AM179" s="121"/>
      <c r="AN179" s="117"/>
      <c r="AO179" s="118"/>
      <c r="AP179" s="118"/>
      <c r="AQ179" s="118"/>
      <c r="AR179" s="118"/>
    </row>
    <row r="180" spans="1:44">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20"/>
      <c r="AJ180" s="15"/>
      <c r="AK180" s="15"/>
      <c r="AL180" s="15"/>
      <c r="AM180" s="16"/>
      <c r="AN180" s="16"/>
      <c r="AO180" s="16"/>
      <c r="AP180" s="16"/>
      <c r="AQ180" s="16"/>
      <c r="AR180" s="16"/>
    </row>
    <row r="181" spans="1:44">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20"/>
      <c r="AJ181" s="15"/>
      <c r="AK181" s="15"/>
      <c r="AL181" s="15"/>
      <c r="AM181" s="16"/>
      <c r="AN181" s="16"/>
      <c r="AO181" s="16"/>
      <c r="AP181" s="16"/>
      <c r="AQ181" s="16"/>
      <c r="AR181" s="16"/>
    </row>
    <row r="182" spans="1:44">
      <c r="A182" s="123" t="s">
        <v>325</v>
      </c>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row>
    <row r="183" spans="1:44">
      <c r="A183" s="123"/>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row>
    <row r="184" spans="1:44">
      <c r="A184" s="123"/>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124"/>
      <c r="AN184" s="124"/>
      <c r="AO184" s="124"/>
      <c r="AP184" s="124"/>
      <c r="AQ184" s="124"/>
      <c r="AR184" s="124"/>
    </row>
    <row r="185" spans="1:44" ht="15.75" thickBot="1">
      <c r="A185" s="4"/>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ht="15.75" thickBot="1">
      <c r="A186" s="127" t="s">
        <v>320</v>
      </c>
      <c r="B186" s="128"/>
      <c r="C186" s="117" t="s">
        <v>322</v>
      </c>
      <c r="D186" s="118"/>
      <c r="E186" s="118"/>
      <c r="F186" s="118"/>
      <c r="G186" s="118"/>
      <c r="H186" s="118"/>
      <c r="I186" s="118"/>
      <c r="J186" s="118"/>
      <c r="K186" s="118"/>
      <c r="L186" s="118"/>
      <c r="M186" s="118"/>
      <c r="N186" s="118"/>
      <c r="O186" s="119"/>
      <c r="P186" s="127" t="s">
        <v>320</v>
      </c>
      <c r="Q186" s="128"/>
      <c r="R186" s="117"/>
      <c r="S186" s="118"/>
      <c r="T186" s="118"/>
      <c r="U186" s="118"/>
      <c r="V186" s="118"/>
      <c r="W186" s="118"/>
      <c r="X186" s="118"/>
      <c r="Y186" s="119"/>
      <c r="Z186" s="127" t="s">
        <v>320</v>
      </c>
      <c r="AA186" s="128"/>
      <c r="AB186" s="50"/>
      <c r="AC186" s="117"/>
      <c r="AD186" s="118"/>
      <c r="AE186" s="118"/>
      <c r="AF186" s="118"/>
      <c r="AG186" s="118"/>
      <c r="AH186" s="118"/>
      <c r="AI186" s="118"/>
      <c r="AJ186" s="119"/>
      <c r="AK186" s="127" t="s">
        <v>320</v>
      </c>
      <c r="AL186" s="128"/>
      <c r="AM186" s="129"/>
      <c r="AN186" s="130"/>
      <c r="AO186" s="130"/>
      <c r="AP186" s="130"/>
      <c r="AQ186" s="130"/>
      <c r="AR186" s="130"/>
    </row>
    <row r="187" spans="1:44" ht="15.75" thickBot="1">
      <c r="A187" s="127" t="s">
        <v>320</v>
      </c>
      <c r="B187" s="128"/>
      <c r="C187" s="117" t="s">
        <v>326</v>
      </c>
      <c r="D187" s="118"/>
      <c r="E187" s="118"/>
      <c r="F187" s="118"/>
      <c r="G187" s="118"/>
      <c r="H187" s="118"/>
      <c r="I187" s="118"/>
      <c r="J187" s="118"/>
      <c r="K187" s="118"/>
      <c r="L187" s="118"/>
      <c r="M187" s="118"/>
      <c r="N187" s="118"/>
      <c r="O187" s="119"/>
      <c r="P187" s="127" t="s">
        <v>320</v>
      </c>
      <c r="Q187" s="128"/>
      <c r="R187" s="117"/>
      <c r="S187" s="118"/>
      <c r="T187" s="118"/>
      <c r="U187" s="118"/>
      <c r="V187" s="118"/>
      <c r="W187" s="118"/>
      <c r="X187" s="118"/>
      <c r="Y187" s="119"/>
      <c r="Z187" s="127" t="s">
        <v>320</v>
      </c>
      <c r="AA187" s="128"/>
      <c r="AB187" s="50"/>
      <c r="AC187" s="117"/>
      <c r="AD187" s="118"/>
      <c r="AE187" s="118"/>
      <c r="AF187" s="118"/>
      <c r="AG187" s="118"/>
      <c r="AH187" s="118"/>
      <c r="AI187" s="118"/>
      <c r="AJ187" s="119"/>
      <c r="AK187" s="127" t="s">
        <v>320</v>
      </c>
      <c r="AL187" s="128"/>
      <c r="AM187" s="129"/>
      <c r="AN187" s="130"/>
      <c r="AO187" s="130"/>
      <c r="AP187" s="130"/>
      <c r="AQ187" s="130"/>
      <c r="AR187" s="130"/>
    </row>
    <row r="188" spans="1:44" ht="15.75" thickBot="1">
      <c r="A188" s="127" t="s">
        <v>320</v>
      </c>
      <c r="B188" s="128"/>
      <c r="C188" s="117" t="s">
        <v>327</v>
      </c>
      <c r="D188" s="118"/>
      <c r="E188" s="118"/>
      <c r="F188" s="118"/>
      <c r="G188" s="118"/>
      <c r="H188" s="118"/>
      <c r="I188" s="118"/>
      <c r="J188" s="118"/>
      <c r="K188" s="118"/>
      <c r="L188" s="118"/>
      <c r="M188" s="118"/>
      <c r="N188" s="118"/>
      <c r="O188" s="119"/>
      <c r="P188" s="127" t="s">
        <v>320</v>
      </c>
      <c r="Q188" s="128"/>
      <c r="R188" s="117"/>
      <c r="S188" s="118"/>
      <c r="T188" s="118"/>
      <c r="U188" s="118"/>
      <c r="V188" s="118"/>
      <c r="W188" s="118"/>
      <c r="X188" s="118"/>
      <c r="Y188" s="119"/>
      <c r="Z188" s="127" t="s">
        <v>320</v>
      </c>
      <c r="AA188" s="128"/>
      <c r="AB188" s="50"/>
      <c r="AC188" s="117"/>
      <c r="AD188" s="118"/>
      <c r="AE188" s="118"/>
      <c r="AF188" s="118"/>
      <c r="AG188" s="118"/>
      <c r="AH188" s="118"/>
      <c r="AI188" s="118"/>
      <c r="AJ188" s="119"/>
      <c r="AK188" s="127" t="s">
        <v>320</v>
      </c>
      <c r="AL188" s="128"/>
      <c r="AM188" s="129"/>
      <c r="AN188" s="130"/>
      <c r="AO188" s="130"/>
      <c r="AP188" s="130"/>
      <c r="AQ188" s="130"/>
      <c r="AR188" s="130"/>
    </row>
    <row r="189" spans="1:44">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6"/>
      <c r="AM189" s="16"/>
      <c r="AN189" s="16"/>
      <c r="AO189" s="16"/>
      <c r="AP189" s="16"/>
      <c r="AQ189" s="16"/>
      <c r="AR189" s="16"/>
    </row>
    <row r="190" spans="1:44">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6"/>
      <c r="AM190" s="16"/>
      <c r="AN190" s="16"/>
      <c r="AO190" s="16"/>
      <c r="AP190" s="16"/>
      <c r="AQ190" s="16"/>
      <c r="AR190" s="16"/>
    </row>
    <row r="191" spans="1:44">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6"/>
      <c r="AM191" s="16"/>
      <c r="AN191" s="16"/>
      <c r="AO191" s="16"/>
      <c r="AP191" s="16"/>
      <c r="AQ191" s="16"/>
      <c r="AR191" s="16"/>
    </row>
    <row r="192" spans="1:44">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6"/>
      <c r="AM192" s="16"/>
      <c r="AN192" s="16"/>
      <c r="AO192" s="16"/>
      <c r="AP192" s="16"/>
      <c r="AQ192" s="16"/>
      <c r="AR192" s="16"/>
    </row>
    <row r="193" spans="1:44">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6"/>
      <c r="AM193" s="16"/>
      <c r="AN193" s="16"/>
      <c r="AO193" s="16"/>
      <c r="AP193" s="16"/>
      <c r="AQ193" s="16"/>
      <c r="AR193" s="16"/>
    </row>
    <row r="194" spans="1:44">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6"/>
      <c r="AM194" s="16"/>
      <c r="AN194" s="16"/>
      <c r="AO194" s="16"/>
      <c r="AP194" s="16"/>
      <c r="AQ194" s="16"/>
      <c r="AR194" s="16"/>
    </row>
    <row r="195" spans="1:44">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6"/>
      <c r="AM195" s="16"/>
      <c r="AN195" s="16"/>
      <c r="AO195" s="16"/>
      <c r="AP195" s="16"/>
      <c r="AQ195" s="16"/>
      <c r="AR195" s="16"/>
    </row>
    <row r="196" spans="1:44">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6"/>
      <c r="AM196" s="16"/>
      <c r="AN196" s="16"/>
      <c r="AO196" s="16"/>
      <c r="AP196" s="16"/>
      <c r="AQ196" s="16"/>
      <c r="AR196" s="16"/>
    </row>
    <row r="197" spans="1:44">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6"/>
      <c r="AM197" s="16"/>
      <c r="AN197" s="16"/>
      <c r="AO197" s="16"/>
      <c r="AP197" s="16"/>
      <c r="AQ197" s="16"/>
      <c r="AR197" s="16"/>
    </row>
    <row r="198" spans="1:44">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6"/>
      <c r="AM198" s="16"/>
      <c r="AN198" s="16"/>
      <c r="AO198" s="16"/>
      <c r="AP198" s="16"/>
      <c r="AQ198" s="16"/>
      <c r="AR198" s="16"/>
    </row>
    <row r="199" spans="1:44">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6"/>
      <c r="AM199" s="16"/>
      <c r="AN199" s="16"/>
      <c r="AO199" s="16"/>
      <c r="AP199" s="16"/>
      <c r="AQ199" s="16"/>
      <c r="AR199" s="16"/>
    </row>
    <row r="200" spans="1:44">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6"/>
      <c r="AM200" s="16"/>
      <c r="AN200" s="16"/>
      <c r="AO200" s="16"/>
      <c r="AP200" s="16"/>
      <c r="AQ200" s="16"/>
      <c r="AR200" s="16"/>
    </row>
    <row r="201" spans="1:44">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6"/>
      <c r="AM201" s="16"/>
      <c r="AN201" s="16"/>
      <c r="AO201" s="16"/>
      <c r="AP201" s="16"/>
      <c r="AQ201" s="16"/>
      <c r="AR201" s="16"/>
    </row>
    <row r="202" spans="1:44">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6"/>
      <c r="AM202" s="16"/>
      <c r="AN202" s="16"/>
      <c r="AO202" s="16"/>
      <c r="AP202" s="16"/>
      <c r="AQ202" s="16"/>
      <c r="AR202" s="16"/>
    </row>
    <row r="203" spans="1:44">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6"/>
      <c r="AM203" s="16"/>
      <c r="AN203" s="16"/>
      <c r="AO203" s="16"/>
      <c r="AP203" s="16"/>
      <c r="AQ203" s="16"/>
      <c r="AR203" s="16"/>
    </row>
    <row r="204" spans="1:44">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6"/>
      <c r="AM204" s="16"/>
      <c r="AN204" s="16"/>
      <c r="AO204" s="16"/>
      <c r="AP204" s="16"/>
      <c r="AQ204" s="16"/>
      <c r="AR204" s="16"/>
    </row>
    <row r="205" spans="1:44">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row>
    <row r="206" spans="1:44">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row>
    <row r="207" spans="1:44">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row>
    <row r="208" spans="1:44">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row>
    <row r="209" spans="1:44">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row>
    <row r="210" spans="1:44">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row>
    <row r="211" spans="1:44">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row>
    <row r="212" spans="1:44">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row>
    <row r="213" spans="1:44">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row>
  </sheetData>
  <sheetProtection formatCells="0" formatColumns="0" formatRows="0" insertColumns="0" insertHyperlinks="0" deleteColumns="0" deleteRows="0" sort="0" autoFilter="0" pivotTables="0"/>
  <mergeCells count="1309">
    <mergeCell ref="AK86:AM86"/>
    <mergeCell ref="AK87:AM87"/>
    <mergeCell ref="AK88:AM88"/>
    <mergeCell ref="I93:I96"/>
    <mergeCell ref="R81:R84"/>
    <mergeCell ref="V46:V49"/>
    <mergeCell ref="F121:F124"/>
    <mergeCell ref="G81:G84"/>
    <mergeCell ref="G85:G88"/>
    <mergeCell ref="G121:G124"/>
    <mergeCell ref="G125:G128"/>
    <mergeCell ref="H81:H84"/>
    <mergeCell ref="H77:H80"/>
    <mergeCell ref="I77:I80"/>
    <mergeCell ref="H121:H124"/>
    <mergeCell ref="G24:G25"/>
    <mergeCell ref="H24:H25"/>
    <mergeCell ref="F26:F29"/>
    <mergeCell ref="G26:G29"/>
    <mergeCell ref="F30:F33"/>
    <mergeCell ref="G30:G33"/>
    <mergeCell ref="F34:F37"/>
    <mergeCell ref="G34:G37"/>
    <mergeCell ref="F38:F41"/>
    <mergeCell ref="G38:G41"/>
    <mergeCell ref="F42:F45"/>
    <mergeCell ref="G42:G45"/>
    <mergeCell ref="F46:F49"/>
    <mergeCell ref="F50:F53"/>
    <mergeCell ref="F54:F57"/>
    <mergeCell ref="G54:G57"/>
    <mergeCell ref="F24:F25"/>
    <mergeCell ref="B1:AQ2"/>
    <mergeCell ref="B3:AQ4"/>
    <mergeCell ref="A1:A4"/>
    <mergeCell ref="AQ67:AQ68"/>
    <mergeCell ref="I24:I25"/>
    <mergeCell ref="H26:H29"/>
    <mergeCell ref="I26:I29"/>
    <mergeCell ref="H30:H33"/>
    <mergeCell ref="I30:I33"/>
    <mergeCell ref="H34:H37"/>
    <mergeCell ref="I34:I37"/>
    <mergeCell ref="H38:H41"/>
    <mergeCell ref="I38:I41"/>
    <mergeCell ref="H42:H45"/>
    <mergeCell ref="I42:I45"/>
    <mergeCell ref="H46:H49"/>
    <mergeCell ref="I46:I49"/>
    <mergeCell ref="A61:AS61"/>
    <mergeCell ref="A65:A68"/>
    <mergeCell ref="E65:E68"/>
    <mergeCell ref="F65:F68"/>
    <mergeCell ref="G46:G49"/>
    <mergeCell ref="G50:G53"/>
    <mergeCell ref="AD54:AD57"/>
    <mergeCell ref="AD66:AE67"/>
    <mergeCell ref="AF66:AG67"/>
    <mergeCell ref="AE54:AE57"/>
    <mergeCell ref="AN50:AN53"/>
    <mergeCell ref="AS50:AS53"/>
    <mergeCell ref="AM54:AM57"/>
    <mergeCell ref="AS46:AS49"/>
    <mergeCell ref="AG46:AG49"/>
    <mergeCell ref="X149:X152"/>
    <mergeCell ref="Y149:Y152"/>
    <mergeCell ref="Z149:Z152"/>
    <mergeCell ref="G145:G148"/>
    <mergeCell ref="H145:H148"/>
    <mergeCell ref="I145:I148"/>
    <mergeCell ref="O145:O148"/>
    <mergeCell ref="P145:P148"/>
    <mergeCell ref="Q145:Q148"/>
    <mergeCell ref="R145:R148"/>
    <mergeCell ref="S145:S148"/>
    <mergeCell ref="Z121:Z124"/>
    <mergeCell ref="AC145:AC148"/>
    <mergeCell ref="AD145:AD148"/>
    <mergeCell ref="F77:F80"/>
    <mergeCell ref="G77:G80"/>
    <mergeCell ref="F89:F92"/>
    <mergeCell ref="G89:G92"/>
    <mergeCell ref="F93:F96"/>
    <mergeCell ref="G93:G96"/>
    <mergeCell ref="F81:F84"/>
    <mergeCell ref="I121:I124"/>
    <mergeCell ref="T145:T148"/>
    <mergeCell ref="K145:K148"/>
    <mergeCell ref="L145:L148"/>
    <mergeCell ref="M145:M148"/>
    <mergeCell ref="N145:N148"/>
    <mergeCell ref="U145:U148"/>
    <mergeCell ref="V145:V148"/>
    <mergeCell ref="W145:W148"/>
    <mergeCell ref="X145:X148"/>
    <mergeCell ref="Y145:Y148"/>
    <mergeCell ref="AJ69:AJ72"/>
    <mergeCell ref="U85:U88"/>
    <mergeCell ref="AP67:AP68"/>
    <mergeCell ref="A81:A84"/>
    <mergeCell ref="AJ81:AJ84"/>
    <mergeCell ref="V125:V128"/>
    <mergeCell ref="L125:L128"/>
    <mergeCell ref="M125:M128"/>
    <mergeCell ref="N125:N128"/>
    <mergeCell ref="O125:O128"/>
    <mergeCell ref="V121:V124"/>
    <mergeCell ref="I125:I128"/>
    <mergeCell ref="I65:I68"/>
    <mergeCell ref="H65:H68"/>
    <mergeCell ref="G65:G68"/>
    <mergeCell ref="P85:P88"/>
    <mergeCell ref="Q85:Q88"/>
    <mergeCell ref="R85:R88"/>
    <mergeCell ref="S85:S88"/>
    <mergeCell ref="E85:E88"/>
    <mergeCell ref="E125:E128"/>
    <mergeCell ref="H125:H128"/>
    <mergeCell ref="F85:F88"/>
    <mergeCell ref="F125:F128"/>
    <mergeCell ref="V85:V88"/>
    <mergeCell ref="W85:W88"/>
    <mergeCell ref="X85:X88"/>
    <mergeCell ref="Y85:Y88"/>
    <mergeCell ref="Z85:Z88"/>
    <mergeCell ref="AA85:AA88"/>
    <mergeCell ref="AK85:AM85"/>
    <mergeCell ref="H89:H92"/>
    <mergeCell ref="AJ85:AJ88"/>
    <mergeCell ref="AB85:AB88"/>
    <mergeCell ref="AC121:AC124"/>
    <mergeCell ref="AD121:AD124"/>
    <mergeCell ref="AE121:AE124"/>
    <mergeCell ref="AF121:AF124"/>
    <mergeCell ref="AA121:AA124"/>
    <mergeCell ref="AB121:AB124"/>
    <mergeCell ref="T85:T88"/>
    <mergeCell ref="W121:W124"/>
    <mergeCell ref="X121:X124"/>
    <mergeCell ref="Y121:Y124"/>
    <mergeCell ref="A19:AS19"/>
    <mergeCell ref="J24:J25"/>
    <mergeCell ref="K24:K25"/>
    <mergeCell ref="L24:L25"/>
    <mergeCell ref="M24:M25"/>
    <mergeCell ref="AP58:AR58"/>
    <mergeCell ref="A24:A25"/>
    <mergeCell ref="B24:B25"/>
    <mergeCell ref="C24:C25"/>
    <mergeCell ref="E24:E25"/>
    <mergeCell ref="AQ24:AQ25"/>
    <mergeCell ref="AF81:AF84"/>
    <mergeCell ref="AG81:AG84"/>
    <mergeCell ref="X81:X84"/>
    <mergeCell ref="Y81:Y84"/>
    <mergeCell ref="AA81:AA84"/>
    <mergeCell ref="Z81:Z84"/>
    <mergeCell ref="S81:S84"/>
    <mergeCell ref="AH105:AH108"/>
    <mergeCell ref="AI105:AI108"/>
    <mergeCell ref="AF145:AF148"/>
    <mergeCell ref="AG145:AG148"/>
    <mergeCell ref="AH145:AH148"/>
    <mergeCell ref="AI145:AI148"/>
    <mergeCell ref="A145:A148"/>
    <mergeCell ref="B149:B152"/>
    <mergeCell ref="B145:B148"/>
    <mergeCell ref="C145:D148"/>
    <mergeCell ref="E145:E148"/>
    <mergeCell ref="F145:F148"/>
    <mergeCell ref="A149:A152"/>
    <mergeCell ref="C149:D152"/>
    <mergeCell ref="H149:H152"/>
    <mergeCell ref="I149:I152"/>
    <mergeCell ref="J149:J152"/>
    <mergeCell ref="K149:K152"/>
    <mergeCell ref="AE145:AE148"/>
    <mergeCell ref="AA145:AA148"/>
    <mergeCell ref="AB145:AB148"/>
    <mergeCell ref="L149:L152"/>
    <mergeCell ref="M149:M152"/>
    <mergeCell ref="N149:N152"/>
    <mergeCell ref="O149:O152"/>
    <mergeCell ref="P149:P152"/>
    <mergeCell ref="Q149:Q152"/>
    <mergeCell ref="R149:R152"/>
    <mergeCell ref="S149:S152"/>
    <mergeCell ref="T149:T152"/>
    <mergeCell ref="U149:U152"/>
    <mergeCell ref="AA149:AA152"/>
    <mergeCell ref="F149:F152"/>
    <mergeCell ref="J145:J148"/>
    <mergeCell ref="Z145:Z148"/>
    <mergeCell ref="AQ89:AQ92"/>
    <mergeCell ref="AK90:AM90"/>
    <mergeCell ref="AK91:AM91"/>
    <mergeCell ref="AK92:AM92"/>
    <mergeCell ref="AD93:AD96"/>
    <mergeCell ref="AE93:AE96"/>
    <mergeCell ref="AF93:AF96"/>
    <mergeCell ref="AG93:AG96"/>
    <mergeCell ref="AH93:AH96"/>
    <mergeCell ref="AI93:AI96"/>
    <mergeCell ref="AJ93:AJ96"/>
    <mergeCell ref="AK93:AM93"/>
    <mergeCell ref="AQ93:AQ96"/>
    <mergeCell ref="AK94:AM94"/>
    <mergeCell ref="AK95:AM95"/>
    <mergeCell ref="AK96:AM96"/>
    <mergeCell ref="AQ113:AQ116"/>
    <mergeCell ref="AJ125:AJ128"/>
    <mergeCell ref="AK125:AM125"/>
    <mergeCell ref="AQ125:AQ128"/>
    <mergeCell ref="AK126:AM126"/>
    <mergeCell ref="AK127:AM127"/>
    <mergeCell ref="AK128:AM128"/>
    <mergeCell ref="Z97:Z100"/>
    <mergeCell ref="AA97:AA100"/>
    <mergeCell ref="AB97:AB100"/>
    <mergeCell ref="AC97:AC100"/>
    <mergeCell ref="AD97:AD100"/>
    <mergeCell ref="AE97:AE100"/>
    <mergeCell ref="AF97:AF100"/>
    <mergeCell ref="AG97:AG100"/>
    <mergeCell ref="N89:N92"/>
    <mergeCell ref="O89:O92"/>
    <mergeCell ref="P89:P92"/>
    <mergeCell ref="Q89:Q92"/>
    <mergeCell ref="AG77:AG80"/>
    <mergeCell ref="AH77:AH80"/>
    <mergeCell ref="AI77:AI80"/>
    <mergeCell ref="E73:E76"/>
    <mergeCell ref="E77:E80"/>
    <mergeCell ref="U73:U76"/>
    <mergeCell ref="V73:V76"/>
    <mergeCell ref="W73:W76"/>
    <mergeCell ref="X73:X76"/>
    <mergeCell ref="Y73:Y76"/>
    <mergeCell ref="Z73:Z76"/>
    <mergeCell ref="AA73:AA76"/>
    <mergeCell ref="AB73:AB76"/>
    <mergeCell ref="I89:I92"/>
    <mergeCell ref="J89:J92"/>
    <mergeCell ref="K89:K92"/>
    <mergeCell ref="L89:L92"/>
    <mergeCell ref="M89:M92"/>
    <mergeCell ref="AH89:AH92"/>
    <mergeCell ref="AI89:AI92"/>
    <mergeCell ref="I85:I88"/>
    <mergeCell ref="H85:H88"/>
    <mergeCell ref="AD81:AD84"/>
    <mergeCell ref="AE81:AE84"/>
    <mergeCell ref="T81:T84"/>
    <mergeCell ref="U81:U84"/>
    <mergeCell ref="AH81:AH84"/>
    <mergeCell ref="AI81:AI84"/>
    <mergeCell ref="V81:V84"/>
    <mergeCell ref="P81:P84"/>
    <mergeCell ref="Q81:Q84"/>
    <mergeCell ref="J81:J84"/>
    <mergeCell ref="H93:H96"/>
    <mergeCell ref="N46:N49"/>
    <mergeCell ref="Q42:Q45"/>
    <mergeCell ref="R42:R45"/>
    <mergeCell ref="S42:S45"/>
    <mergeCell ref="T42:T45"/>
    <mergeCell ref="K50:K53"/>
    <mergeCell ref="L50:L53"/>
    <mergeCell ref="N50:N53"/>
    <mergeCell ref="H50:H53"/>
    <mergeCell ref="I50:I53"/>
    <mergeCell ref="Z50:Z53"/>
    <mergeCell ref="U50:U53"/>
    <mergeCell ref="V50:V53"/>
    <mergeCell ref="W50:W53"/>
    <mergeCell ref="R89:R92"/>
    <mergeCell ref="S89:S92"/>
    <mergeCell ref="T89:T92"/>
    <mergeCell ref="I81:I84"/>
    <mergeCell ref="L93:L96"/>
    <mergeCell ref="S54:S57"/>
    <mergeCell ref="T54:T57"/>
    <mergeCell ref="U54:U57"/>
    <mergeCell ref="W81:W84"/>
    <mergeCell ref="I54:I57"/>
    <mergeCell ref="Z42:Z45"/>
    <mergeCell ref="T46:T49"/>
    <mergeCell ref="M77:M80"/>
    <mergeCell ref="AB81:AB84"/>
    <mergeCell ref="AC81:AC84"/>
    <mergeCell ref="D42:D53"/>
    <mergeCell ref="U69:U72"/>
    <mergeCell ref="V69:V72"/>
    <mergeCell ref="W69:W72"/>
    <mergeCell ref="X69:X72"/>
    <mergeCell ref="Y69:Y72"/>
    <mergeCell ref="Z69:Z72"/>
    <mergeCell ref="AA69:AA72"/>
    <mergeCell ref="AB69:AB72"/>
    <mergeCell ref="AC69:AC72"/>
    <mergeCell ref="P54:P57"/>
    <mergeCell ref="Q54:Q57"/>
    <mergeCell ref="E54:E57"/>
    <mergeCell ref="F73:F76"/>
    <mergeCell ref="G73:G76"/>
    <mergeCell ref="AB66:AC67"/>
    <mergeCell ref="X50:X53"/>
    <mergeCell ref="Y50:Y53"/>
    <mergeCell ref="N54:N57"/>
    <mergeCell ref="O54:O57"/>
    <mergeCell ref="H73:H76"/>
    <mergeCell ref="I73:I76"/>
    <mergeCell ref="J73:J76"/>
    <mergeCell ref="K73:K76"/>
    <mergeCell ref="L73:L76"/>
    <mergeCell ref="M73:M76"/>
    <mergeCell ref="N73:N76"/>
    <mergeCell ref="O73:O76"/>
    <mergeCell ref="AC73:AC76"/>
    <mergeCell ref="H54:H57"/>
    <mergeCell ref="AD73:AD76"/>
    <mergeCell ref="AE73:AE76"/>
    <mergeCell ref="AF73:AF76"/>
    <mergeCell ref="P73:P76"/>
    <mergeCell ref="Q73:Q76"/>
    <mergeCell ref="R73:R76"/>
    <mergeCell ref="S73:S76"/>
    <mergeCell ref="T73:T76"/>
    <mergeCell ref="D54:D57"/>
    <mergeCell ref="AA77:AA80"/>
    <mergeCell ref="AB77:AB80"/>
    <mergeCell ref="AC77:AC80"/>
    <mergeCell ref="AD77:AD80"/>
    <mergeCell ref="AE77:AE80"/>
    <mergeCell ref="AF77:AF80"/>
    <mergeCell ref="J65:AJ65"/>
    <mergeCell ref="J66:K67"/>
    <mergeCell ref="L66:M67"/>
    <mergeCell ref="AF54:AF57"/>
    <mergeCell ref="AG54:AG57"/>
    <mergeCell ref="AH54:AH57"/>
    <mergeCell ref="AI54:AI57"/>
    <mergeCell ref="AJ54:AJ57"/>
    <mergeCell ref="Y54:Y57"/>
    <mergeCell ref="Z54:Z57"/>
    <mergeCell ref="AA54:AA57"/>
    <mergeCell ref="AB54:AB57"/>
    <mergeCell ref="AC54:AC57"/>
    <mergeCell ref="V54:V57"/>
    <mergeCell ref="W54:W57"/>
    <mergeCell ref="L54:L57"/>
    <mergeCell ref="M54:M57"/>
    <mergeCell ref="AG73:AG76"/>
    <mergeCell ref="AH73:AH76"/>
    <mergeCell ref="AI73:AI76"/>
    <mergeCell ref="N66:O67"/>
    <mergeCell ref="P66:Q67"/>
    <mergeCell ref="R66:S67"/>
    <mergeCell ref="T66:U67"/>
    <mergeCell ref="V66:W67"/>
    <mergeCell ref="X66:Y67"/>
    <mergeCell ref="Z66:AA67"/>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AM46:AM49"/>
    <mergeCell ref="AN46:AN49"/>
    <mergeCell ref="T50:T53"/>
    <mergeCell ref="Q46:Q49"/>
    <mergeCell ref="AF50:AF53"/>
    <mergeCell ref="AA42:AA45"/>
    <mergeCell ref="AB42:AB45"/>
    <mergeCell ref="U42:U45"/>
    <mergeCell ref="Y42:Y45"/>
    <mergeCell ref="AJ46:AJ49"/>
    <mergeCell ref="AK46:AK49"/>
    <mergeCell ref="AL46:AL49"/>
    <mergeCell ref="AA46:AA49"/>
    <mergeCell ref="AK34:AK37"/>
    <mergeCell ref="AL34:AL37"/>
    <mergeCell ref="AA34:AA37"/>
    <mergeCell ref="AB34:AB37"/>
    <mergeCell ref="AC34:AC37"/>
    <mergeCell ref="AD34:AD37"/>
    <mergeCell ref="AE34:AE37"/>
    <mergeCell ref="AF34:AF37"/>
    <mergeCell ref="U34:U37"/>
    <mergeCell ref="V34:V37"/>
    <mergeCell ref="W34:W37"/>
    <mergeCell ref="X34:X37"/>
    <mergeCell ref="Y34:Y37"/>
    <mergeCell ref="Z34:Z37"/>
    <mergeCell ref="AG50:AG53"/>
    <mergeCell ref="AH50:AH53"/>
    <mergeCell ref="AI50:AI53"/>
    <mergeCell ref="AB50:AB53"/>
    <mergeCell ref="AC50:AC53"/>
    <mergeCell ref="AD50:AD53"/>
    <mergeCell ref="AE50:AE53"/>
    <mergeCell ref="AB46:AB49"/>
    <mergeCell ref="AC46:AC49"/>
    <mergeCell ref="AE46:AE49"/>
    <mergeCell ref="AF46:AF49"/>
    <mergeCell ref="U46:U49"/>
    <mergeCell ref="AD46:AD49"/>
    <mergeCell ref="W46:W49"/>
    <mergeCell ref="O38:O41"/>
    <mergeCell ref="O30:O33"/>
    <mergeCell ref="P30:P33"/>
    <mergeCell ref="Q30:Q33"/>
    <mergeCell ref="R30:R33"/>
    <mergeCell ref="O34:O37"/>
    <mergeCell ref="P34:P37"/>
    <mergeCell ref="Q34:Q37"/>
    <mergeCell ref="R34:R37"/>
    <mergeCell ref="U38:U41"/>
    <mergeCell ref="V38:V41"/>
    <mergeCell ref="W38:W41"/>
    <mergeCell ref="AH46:AH49"/>
    <mergeCell ref="AI46:AI49"/>
    <mergeCell ref="AN30:AN33"/>
    <mergeCell ref="AS30:AS33"/>
    <mergeCell ref="AG30:AG33"/>
    <mergeCell ref="AH30:AH33"/>
    <mergeCell ref="AI30:AI33"/>
    <mergeCell ref="AJ30:AJ33"/>
    <mergeCell ref="AK30:AK33"/>
    <mergeCell ref="AL30:AL33"/>
    <mergeCell ref="AA30:AA33"/>
    <mergeCell ref="AB30:AB33"/>
    <mergeCell ref="AC30:AC33"/>
    <mergeCell ref="AD30:AD33"/>
    <mergeCell ref="AE30:AE33"/>
    <mergeCell ref="AF30:AF33"/>
    <mergeCell ref="U30:U33"/>
    <mergeCell ref="V30:V33"/>
    <mergeCell ref="W30:W33"/>
    <mergeCell ref="X30:X33"/>
    <mergeCell ref="Y30:Y33"/>
    <mergeCell ref="Z30:Z33"/>
    <mergeCell ref="A182:AR184"/>
    <mergeCell ref="A186:B186"/>
    <mergeCell ref="C186:O186"/>
    <mergeCell ref="P186:Q186"/>
    <mergeCell ref="R186:Y186"/>
    <mergeCell ref="Z186:AA186"/>
    <mergeCell ref="AC186:AJ186"/>
    <mergeCell ref="AK186:AL186"/>
    <mergeCell ref="AM186:AR186"/>
    <mergeCell ref="A187:B187"/>
    <mergeCell ref="C187:O187"/>
    <mergeCell ref="P187:Q187"/>
    <mergeCell ref="R187:Y187"/>
    <mergeCell ref="Z187:AA187"/>
    <mergeCell ref="T34:T37"/>
    <mergeCell ref="J34:J37"/>
    <mergeCell ref="K34:K37"/>
    <mergeCell ref="L34:L37"/>
    <mergeCell ref="M34:M37"/>
    <mergeCell ref="N34:N37"/>
    <mergeCell ref="R38:R41"/>
    <mergeCell ref="S38:S41"/>
    <mergeCell ref="T38:T41"/>
    <mergeCell ref="J38:J41"/>
    <mergeCell ref="K38:K41"/>
    <mergeCell ref="L38:L41"/>
    <mergeCell ref="M38:M41"/>
    <mergeCell ref="N38:N41"/>
    <mergeCell ref="P38:P41"/>
    <mergeCell ref="Q38:Q41"/>
    <mergeCell ref="AN34:AN37"/>
    <mergeCell ref="AN38:AN41"/>
    <mergeCell ref="A54:A57"/>
    <mergeCell ref="B54:B57"/>
    <mergeCell ref="C54:C57"/>
    <mergeCell ref="J54:J57"/>
    <mergeCell ref="K54:K57"/>
    <mergeCell ref="AS54:AS57"/>
    <mergeCell ref="AN54:AN57"/>
    <mergeCell ref="X54:X57"/>
    <mergeCell ref="R54:R57"/>
    <mergeCell ref="AD117:AD120"/>
    <mergeCell ref="AE117:AE120"/>
    <mergeCell ref="AF117:AF120"/>
    <mergeCell ref="AG117:AG120"/>
    <mergeCell ref="AH117:AH120"/>
    <mergeCell ref="AI117:AI120"/>
    <mergeCell ref="AJ117:AJ120"/>
    <mergeCell ref="AK117:AM117"/>
    <mergeCell ref="AQ117:AQ120"/>
    <mergeCell ref="AK118:AM118"/>
    <mergeCell ref="AK119:AM119"/>
    <mergeCell ref="AK120:AM120"/>
    <mergeCell ref="W105:W108"/>
    <mergeCell ref="X105:X108"/>
    <mergeCell ref="Y105:Y108"/>
    <mergeCell ref="Z105:Z108"/>
    <mergeCell ref="AA105:AA108"/>
    <mergeCell ref="AB105:AB108"/>
    <mergeCell ref="AC105:AC108"/>
    <mergeCell ref="AD105:AD108"/>
    <mergeCell ref="AE105:AE108"/>
    <mergeCell ref="AF105:AF108"/>
    <mergeCell ref="AG105:AG108"/>
    <mergeCell ref="A42:A53"/>
    <mergeCell ref="B42:B53"/>
    <mergeCell ref="C42:C53"/>
    <mergeCell ref="J42:J45"/>
    <mergeCell ref="AS42:AS45"/>
    <mergeCell ref="AI42:AI45"/>
    <mergeCell ref="AJ42:AJ45"/>
    <mergeCell ref="AK42:AK45"/>
    <mergeCell ref="AL42:AL45"/>
    <mergeCell ref="AM42:AM45"/>
    <mergeCell ref="AN42:AN45"/>
    <mergeCell ref="AC42:AC45"/>
    <mergeCell ref="AD42:AD45"/>
    <mergeCell ref="AE42:AE45"/>
    <mergeCell ref="AF42:AF45"/>
    <mergeCell ref="AG42:AG45"/>
    <mergeCell ref="AH42:AH45"/>
    <mergeCell ref="W42:W45"/>
    <mergeCell ref="X42:X45"/>
    <mergeCell ref="AJ50:AJ53"/>
    <mergeCell ref="AK50:AK53"/>
    <mergeCell ref="AL50:AL53"/>
    <mergeCell ref="AA50:AA53"/>
    <mergeCell ref="X46:X49"/>
    <mergeCell ref="Y46:Y49"/>
    <mergeCell ref="Z46:Z49"/>
    <mergeCell ref="O46:O49"/>
    <mergeCell ref="P46:P49"/>
    <mergeCell ref="R46:R49"/>
    <mergeCell ref="S46:S49"/>
    <mergeCell ref="O50:O53"/>
    <mergeCell ref="AM50:AM53"/>
    <mergeCell ref="D26:D41"/>
    <mergeCell ref="J46:J49"/>
    <mergeCell ref="K46:K49"/>
    <mergeCell ref="L46:L49"/>
    <mergeCell ref="M46:M49"/>
    <mergeCell ref="J30:J33"/>
    <mergeCell ref="K30:K33"/>
    <mergeCell ref="L30:L33"/>
    <mergeCell ref="M30:M33"/>
    <mergeCell ref="N30:N33"/>
    <mergeCell ref="J50:J53"/>
    <mergeCell ref="M50:M53"/>
    <mergeCell ref="V42:V45"/>
    <mergeCell ref="K42:K45"/>
    <mergeCell ref="L42:L45"/>
    <mergeCell ref="M42:M45"/>
    <mergeCell ref="N42:N45"/>
    <mergeCell ref="O42:O45"/>
    <mergeCell ref="P42:P45"/>
    <mergeCell ref="P50:P53"/>
    <mergeCell ref="Q50:Q53"/>
    <mergeCell ref="R50:R53"/>
    <mergeCell ref="S50:S53"/>
    <mergeCell ref="O26:O29"/>
    <mergeCell ref="P26:P29"/>
    <mergeCell ref="Q26:Q29"/>
    <mergeCell ref="J26:J29"/>
    <mergeCell ref="K26:K29"/>
    <mergeCell ref="L26:L29"/>
    <mergeCell ref="M26:M29"/>
    <mergeCell ref="T26:T29"/>
    <mergeCell ref="U26:U29"/>
    <mergeCell ref="AK54:AK57"/>
    <mergeCell ref="AL54:AL57"/>
    <mergeCell ref="T30:T33"/>
    <mergeCell ref="S30:S33"/>
    <mergeCell ref="S34:S37"/>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AM30:AM33"/>
    <mergeCell ref="AM34:AM37"/>
    <mergeCell ref="AM38:AM41"/>
    <mergeCell ref="X38:X41"/>
    <mergeCell ref="Y38:Y41"/>
    <mergeCell ref="Z38:Z41"/>
    <mergeCell ref="AS34:AS37"/>
    <mergeCell ref="AG34:AG37"/>
    <mergeCell ref="AH34:AH37"/>
    <mergeCell ref="AI34:AI37"/>
    <mergeCell ref="AJ34:AJ37"/>
    <mergeCell ref="R26:R29"/>
    <mergeCell ref="S26:S29"/>
    <mergeCell ref="X26:X29"/>
    <mergeCell ref="Y26:Y29"/>
    <mergeCell ref="E26:E41"/>
    <mergeCell ref="E42:E53"/>
    <mergeCell ref="A22:M22"/>
    <mergeCell ref="N22:AN22"/>
    <mergeCell ref="AO22:AS23"/>
    <mergeCell ref="AO24:AO25"/>
    <mergeCell ref="AP24:AP25"/>
    <mergeCell ref="AR24:AR25"/>
    <mergeCell ref="AS24:AS25"/>
    <mergeCell ref="A26:A41"/>
    <mergeCell ref="B26:B41"/>
    <mergeCell ref="C26:C41"/>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W26:W29"/>
    <mergeCell ref="D24:D25"/>
    <mergeCell ref="A23:E23"/>
    <mergeCell ref="F23:M23"/>
    <mergeCell ref="N26:N29"/>
    <mergeCell ref="V26:V29"/>
    <mergeCell ref="B65:B68"/>
    <mergeCell ref="B81:B84"/>
    <mergeCell ref="B85:B88"/>
    <mergeCell ref="B121:B124"/>
    <mergeCell ref="B125:B128"/>
    <mergeCell ref="C65:D68"/>
    <mergeCell ref="C81:D84"/>
    <mergeCell ref="C85:D88"/>
    <mergeCell ref="C121:D124"/>
    <mergeCell ref="C125:D128"/>
    <mergeCell ref="B73:B76"/>
    <mergeCell ref="C73:D76"/>
    <mergeCell ref="B77:B80"/>
    <mergeCell ref="C77:D80"/>
    <mergeCell ref="E81:E84"/>
    <mergeCell ref="E121:E124"/>
    <mergeCell ref="B89:B92"/>
    <mergeCell ref="C89:D92"/>
    <mergeCell ref="E89:E92"/>
    <mergeCell ref="B93:B96"/>
    <mergeCell ref="C93:D96"/>
    <mergeCell ref="E93:E96"/>
    <mergeCell ref="B113:B116"/>
    <mergeCell ref="C113:D116"/>
    <mergeCell ref="E113:E116"/>
    <mergeCell ref="B97:B100"/>
    <mergeCell ref="C97:D100"/>
    <mergeCell ref="E97:E100"/>
    <mergeCell ref="B101:B104"/>
    <mergeCell ref="C101:D104"/>
    <mergeCell ref="E101:E104"/>
    <mergeCell ref="B105:B108"/>
    <mergeCell ref="AC85:AC88"/>
    <mergeCell ref="AD85:AD88"/>
    <mergeCell ref="AE85:AE88"/>
    <mergeCell ref="AH66:AI67"/>
    <mergeCell ref="AJ66:AJ68"/>
    <mergeCell ref="AJ73:AJ76"/>
    <mergeCell ref="AJ77:AJ80"/>
    <mergeCell ref="AK65:AQ66"/>
    <mergeCell ref="AK67:AM68"/>
    <mergeCell ref="AN67:AN68"/>
    <mergeCell ref="AO67:AO68"/>
    <mergeCell ref="AK69:AM69"/>
    <mergeCell ref="AK70:AM70"/>
    <mergeCell ref="AK71:AM71"/>
    <mergeCell ref="AK72:AM72"/>
    <mergeCell ref="AK73:AM73"/>
    <mergeCell ref="AK74:AM74"/>
    <mergeCell ref="AK75:AM75"/>
    <mergeCell ref="AK76:AM76"/>
    <mergeCell ref="AK77:AM77"/>
    <mergeCell ref="AK78:AM78"/>
    <mergeCell ref="AK79:AM79"/>
    <mergeCell ref="AK80:AM80"/>
    <mergeCell ref="AI69:AI72"/>
    <mergeCell ref="AQ69:AQ72"/>
    <mergeCell ref="AQ73:AQ76"/>
    <mergeCell ref="AQ77:AQ80"/>
    <mergeCell ref="AD69:AD72"/>
    <mergeCell ref="AE69:AE72"/>
    <mergeCell ref="AF69:AF72"/>
    <mergeCell ref="AG69:AG72"/>
    <mergeCell ref="AH69:AH72"/>
    <mergeCell ref="K81:K84"/>
    <mergeCell ref="K85:K88"/>
    <mergeCell ref="K121:K124"/>
    <mergeCell ref="J125:J128"/>
    <mergeCell ref="K125:K128"/>
    <mergeCell ref="J85:J88"/>
    <mergeCell ref="L81:L84"/>
    <mergeCell ref="M81:M84"/>
    <mergeCell ref="L85:L88"/>
    <mergeCell ref="M85:M88"/>
    <mergeCell ref="L121:L124"/>
    <mergeCell ref="M121:M124"/>
    <mergeCell ref="N81:N84"/>
    <mergeCell ref="O81:O84"/>
    <mergeCell ref="N85:N88"/>
    <mergeCell ref="O85:O88"/>
    <mergeCell ref="N121:N124"/>
    <mergeCell ref="O121:O124"/>
    <mergeCell ref="J121:J124"/>
    <mergeCell ref="J93:J96"/>
    <mergeCell ref="K93:K96"/>
    <mergeCell ref="AB125:AB128"/>
    <mergeCell ref="AC125:AC128"/>
    <mergeCell ref="AD125:AD128"/>
    <mergeCell ref="AE125:AE128"/>
    <mergeCell ref="AF125:AF128"/>
    <mergeCell ref="AG125:AG128"/>
    <mergeCell ref="AH125:AH128"/>
    <mergeCell ref="AI85:AI88"/>
    <mergeCell ref="P121:P124"/>
    <mergeCell ref="Q121:Q124"/>
    <mergeCell ref="R121:R124"/>
    <mergeCell ref="S121:S124"/>
    <mergeCell ref="T121:T124"/>
    <mergeCell ref="U121:U124"/>
    <mergeCell ref="AG121:AG124"/>
    <mergeCell ref="AH121:AH124"/>
    <mergeCell ref="AI121:AI124"/>
    <mergeCell ref="P125:P128"/>
    <mergeCell ref="AI125:AI128"/>
    <mergeCell ref="X89:X92"/>
    <mergeCell ref="Y89:Y92"/>
    <mergeCell ref="Z89:Z92"/>
    <mergeCell ref="AA89:AA92"/>
    <mergeCell ref="AB89:AB92"/>
    <mergeCell ref="AC89:AC92"/>
    <mergeCell ref="AD89:AD92"/>
    <mergeCell ref="AE89:AE92"/>
    <mergeCell ref="AF89:AF92"/>
    <mergeCell ref="AG89:AG92"/>
    <mergeCell ref="AF85:AF88"/>
    <mergeCell ref="AG85:AG88"/>
    <mergeCell ref="AH85:AH88"/>
    <mergeCell ref="Q125:Q128"/>
    <mergeCell ref="R125:R128"/>
    <mergeCell ref="S125:S128"/>
    <mergeCell ref="T125:T128"/>
    <mergeCell ref="U125:U128"/>
    <mergeCell ref="W125:W128"/>
    <mergeCell ref="X125:X128"/>
    <mergeCell ref="Y125:Y128"/>
    <mergeCell ref="Z125:Z128"/>
    <mergeCell ref="AA125:AA128"/>
    <mergeCell ref="A69:A80"/>
    <mergeCell ref="B69:B72"/>
    <mergeCell ref="C69:D72"/>
    <mergeCell ref="E69:E72"/>
    <mergeCell ref="F69:F72"/>
    <mergeCell ref="G69:G72"/>
    <mergeCell ref="H69:H72"/>
    <mergeCell ref="I69:I72"/>
    <mergeCell ref="J69:J72"/>
    <mergeCell ref="K69:K72"/>
    <mergeCell ref="L69:L72"/>
    <mergeCell ref="M69:M72"/>
    <mergeCell ref="N69:N72"/>
    <mergeCell ref="O69:O72"/>
    <mergeCell ref="P69:P72"/>
    <mergeCell ref="Q69:Q72"/>
    <mergeCell ref="R69:R72"/>
    <mergeCell ref="S69:S72"/>
    <mergeCell ref="T69:T72"/>
    <mergeCell ref="J77:J80"/>
    <mergeCell ref="K77:K80"/>
    <mergeCell ref="L77:L80"/>
    <mergeCell ref="T117:T120"/>
    <mergeCell ref="U117:U120"/>
    <mergeCell ref="V117:V120"/>
    <mergeCell ref="W117:W120"/>
    <mergeCell ref="X117:X120"/>
    <mergeCell ref="Y117:Y120"/>
    <mergeCell ref="Z117:Z120"/>
    <mergeCell ref="N77:N80"/>
    <mergeCell ref="O77:O80"/>
    <mergeCell ref="P77:P80"/>
    <mergeCell ref="Q77:Q80"/>
    <mergeCell ref="R77:R80"/>
    <mergeCell ref="S77:S80"/>
    <mergeCell ref="T77:T80"/>
    <mergeCell ref="U77:U80"/>
    <mergeCell ref="V77:V80"/>
    <mergeCell ref="W77:W80"/>
    <mergeCell ref="X77:X80"/>
    <mergeCell ref="Y77:Y80"/>
    <mergeCell ref="Z77:Z80"/>
    <mergeCell ref="AJ121:AJ124"/>
    <mergeCell ref="AK121:AM121"/>
    <mergeCell ref="AK122:AM122"/>
    <mergeCell ref="AK123:AM123"/>
    <mergeCell ref="AK124:AM124"/>
    <mergeCell ref="AJ89:AJ92"/>
    <mergeCell ref="AK89:AM89"/>
    <mergeCell ref="X113:X116"/>
    <mergeCell ref="Y113:Y116"/>
    <mergeCell ref="Z113:Z116"/>
    <mergeCell ref="AA113:AA116"/>
    <mergeCell ref="AA117:AA120"/>
    <mergeCell ref="AB117:AB120"/>
    <mergeCell ref="AC117:AC120"/>
    <mergeCell ref="AB113:AB116"/>
    <mergeCell ref="AC113:AC116"/>
    <mergeCell ref="W97:W100"/>
    <mergeCell ref="X97:X100"/>
    <mergeCell ref="Y97:Y100"/>
    <mergeCell ref="AQ81:AQ84"/>
    <mergeCell ref="AQ85:AQ88"/>
    <mergeCell ref="AQ121:AQ124"/>
    <mergeCell ref="AK81:AM81"/>
    <mergeCell ref="AK82:AM82"/>
    <mergeCell ref="AK83:AM83"/>
    <mergeCell ref="AK84:AM84"/>
    <mergeCell ref="U89:U92"/>
    <mergeCell ref="V89:V92"/>
    <mergeCell ref="W89:W92"/>
    <mergeCell ref="AQ149:AQ152"/>
    <mergeCell ref="AK150:AM150"/>
    <mergeCell ref="AK151:AM151"/>
    <mergeCell ref="AK152:AM152"/>
    <mergeCell ref="M93:M96"/>
    <mergeCell ref="N93:N96"/>
    <mergeCell ref="O93:O96"/>
    <mergeCell ref="P93:P96"/>
    <mergeCell ref="Q93:Q96"/>
    <mergeCell ref="R93:R96"/>
    <mergeCell ref="S93:S96"/>
    <mergeCell ref="T93:T96"/>
    <mergeCell ref="U93:U96"/>
    <mergeCell ref="V93:V96"/>
    <mergeCell ref="W93:W96"/>
    <mergeCell ref="X93:X96"/>
    <mergeCell ref="Y93:Y96"/>
    <mergeCell ref="Z93:Z96"/>
    <mergeCell ref="AA93:AA96"/>
    <mergeCell ref="AB93:AB96"/>
    <mergeCell ref="AC93:AC96"/>
    <mergeCell ref="W113:W116"/>
    <mergeCell ref="F113:F116"/>
    <mergeCell ref="G113:G116"/>
    <mergeCell ref="H113:H116"/>
    <mergeCell ref="I113:I116"/>
    <mergeCell ref="J113:J116"/>
    <mergeCell ref="K113:K116"/>
    <mergeCell ref="L113:L116"/>
    <mergeCell ref="M113:M116"/>
    <mergeCell ref="N113:N116"/>
    <mergeCell ref="O113:O116"/>
    <mergeCell ref="P113:P116"/>
    <mergeCell ref="Q113:Q116"/>
    <mergeCell ref="R113:R116"/>
    <mergeCell ref="S113:S116"/>
    <mergeCell ref="T113:T116"/>
    <mergeCell ref="U113:U116"/>
    <mergeCell ref="V113:V116"/>
    <mergeCell ref="B117:B120"/>
    <mergeCell ref="C117:D120"/>
    <mergeCell ref="E117:E120"/>
    <mergeCell ref="F117:F120"/>
    <mergeCell ref="G117:G120"/>
    <mergeCell ref="H117:H120"/>
    <mergeCell ref="I117:I120"/>
    <mergeCell ref="J117:J120"/>
    <mergeCell ref="K117:K120"/>
    <mergeCell ref="L117:L120"/>
    <mergeCell ref="M117:M120"/>
    <mergeCell ref="N117:N120"/>
    <mergeCell ref="O117:O120"/>
    <mergeCell ref="P117:P120"/>
    <mergeCell ref="Q117:Q120"/>
    <mergeCell ref="R117:R120"/>
    <mergeCell ref="S117:S120"/>
    <mergeCell ref="F97:F100"/>
    <mergeCell ref="G97:G100"/>
    <mergeCell ref="H97:H100"/>
    <mergeCell ref="I97:I100"/>
    <mergeCell ref="J97:J100"/>
    <mergeCell ref="K97:K100"/>
    <mergeCell ref="L97:L100"/>
    <mergeCell ref="M97:M100"/>
    <mergeCell ref="N97:N100"/>
    <mergeCell ref="O97:O100"/>
    <mergeCell ref="P97:P100"/>
    <mergeCell ref="Q97:Q100"/>
    <mergeCell ref="R97:R100"/>
    <mergeCell ref="S97:S100"/>
    <mergeCell ref="T97:T100"/>
    <mergeCell ref="U97:U100"/>
    <mergeCell ref="V97:V100"/>
    <mergeCell ref="AH97:AH100"/>
    <mergeCell ref="AI97:AI100"/>
    <mergeCell ref="AJ97:AJ100"/>
    <mergeCell ref="AK97:AM97"/>
    <mergeCell ref="AQ97:AQ100"/>
    <mergeCell ref="AK98:AM98"/>
    <mergeCell ref="AK99:AM99"/>
    <mergeCell ref="AK100:AM100"/>
    <mergeCell ref="F101:F104"/>
    <mergeCell ref="G101:G104"/>
    <mergeCell ref="H101:H104"/>
    <mergeCell ref="I101:I104"/>
    <mergeCell ref="J101:J104"/>
    <mergeCell ref="K101:K104"/>
    <mergeCell ref="L101:L104"/>
    <mergeCell ref="M101:M104"/>
    <mergeCell ref="N101:N104"/>
    <mergeCell ref="O101:O104"/>
    <mergeCell ref="P101:P104"/>
    <mergeCell ref="Q101:Q104"/>
    <mergeCell ref="R101:R104"/>
    <mergeCell ref="S101:S104"/>
    <mergeCell ref="T101:T104"/>
    <mergeCell ref="U101:U104"/>
    <mergeCell ref="V101:V104"/>
    <mergeCell ref="W101:W104"/>
    <mergeCell ref="X101:X104"/>
    <mergeCell ref="Y101:Y104"/>
    <mergeCell ref="Z101:Z104"/>
    <mergeCell ref="AA101:AA104"/>
    <mergeCell ref="AB101:AB104"/>
    <mergeCell ref="AC101:AC104"/>
    <mergeCell ref="AD101:AD104"/>
    <mergeCell ref="AE101:AE104"/>
    <mergeCell ref="AF101:AF104"/>
    <mergeCell ref="AG101:AG104"/>
    <mergeCell ref="AH101:AH104"/>
    <mergeCell ref="AI101:AI104"/>
    <mergeCell ref="AJ101:AJ104"/>
    <mergeCell ref="AK101:AM101"/>
    <mergeCell ref="AQ101:AQ104"/>
    <mergeCell ref="AK102:AM102"/>
    <mergeCell ref="AK103:AM103"/>
    <mergeCell ref="AK104:AM104"/>
    <mergeCell ref="C105:D108"/>
    <mergeCell ref="E105:E108"/>
    <mergeCell ref="F105:F108"/>
    <mergeCell ref="G105:G108"/>
    <mergeCell ref="H105:H108"/>
    <mergeCell ref="I105:I108"/>
    <mergeCell ref="J105:J108"/>
    <mergeCell ref="K105:K108"/>
    <mergeCell ref="L105:L108"/>
    <mergeCell ref="M105:M108"/>
    <mergeCell ref="N105:N108"/>
    <mergeCell ref="O105:O108"/>
    <mergeCell ref="P105:P108"/>
    <mergeCell ref="Q105:Q108"/>
    <mergeCell ref="R105:R108"/>
    <mergeCell ref="S105:S108"/>
    <mergeCell ref="T105:T108"/>
    <mergeCell ref="U105:U108"/>
    <mergeCell ref="V105:V108"/>
    <mergeCell ref="AJ105:AJ108"/>
    <mergeCell ref="AK105:AM105"/>
    <mergeCell ref="AQ105:AQ108"/>
    <mergeCell ref="AK106:AM106"/>
    <mergeCell ref="AK107:AM107"/>
    <mergeCell ref="AK108:AM108"/>
    <mergeCell ref="B109:B112"/>
    <mergeCell ref="C109:D112"/>
    <mergeCell ref="E109:E112"/>
    <mergeCell ref="F109:F112"/>
    <mergeCell ref="G109:G112"/>
    <mergeCell ref="H109:H112"/>
    <mergeCell ref="I109:I112"/>
    <mergeCell ref="J109:J112"/>
    <mergeCell ref="K109:K112"/>
    <mergeCell ref="L109:L112"/>
    <mergeCell ref="M109:M112"/>
    <mergeCell ref="N109:N112"/>
    <mergeCell ref="O109:O112"/>
    <mergeCell ref="P109:P112"/>
    <mergeCell ref="Q109:Q112"/>
    <mergeCell ref="R109:R112"/>
    <mergeCell ref="S109:S112"/>
    <mergeCell ref="T109:T112"/>
    <mergeCell ref="U109:U112"/>
    <mergeCell ref="V109:V112"/>
    <mergeCell ref="W109:W112"/>
    <mergeCell ref="X109:X112"/>
    <mergeCell ref="Y109:Y112"/>
    <mergeCell ref="Z109:Z112"/>
    <mergeCell ref="AJ145:AJ148"/>
    <mergeCell ref="AK145:AM145"/>
    <mergeCell ref="AQ145:AQ148"/>
    <mergeCell ref="AK146:AM146"/>
    <mergeCell ref="AK147:AM147"/>
    <mergeCell ref="AK148:AM148"/>
    <mergeCell ref="AA109:AA112"/>
    <mergeCell ref="AB109:AB112"/>
    <mergeCell ref="AC109:AC112"/>
    <mergeCell ref="AD109:AD112"/>
    <mergeCell ref="AE109:AE112"/>
    <mergeCell ref="AF109:AF112"/>
    <mergeCell ref="AG109:AG112"/>
    <mergeCell ref="AH109:AH112"/>
    <mergeCell ref="AI109:AI112"/>
    <mergeCell ref="AJ109:AJ112"/>
    <mergeCell ref="AK109:AM109"/>
    <mergeCell ref="AQ109:AQ112"/>
    <mergeCell ref="AK110:AM110"/>
    <mergeCell ref="AK111:AM111"/>
    <mergeCell ref="AK112:AM112"/>
    <mergeCell ref="AK114:AM114"/>
    <mergeCell ref="AK115:AM115"/>
    <mergeCell ref="AK116:AM116"/>
    <mergeCell ref="AD113:AD116"/>
    <mergeCell ref="AE113:AE116"/>
    <mergeCell ref="AF113:AF116"/>
    <mergeCell ref="AG113:AG116"/>
    <mergeCell ref="AH113:AH116"/>
    <mergeCell ref="AI113:AI116"/>
    <mergeCell ref="AJ113:AJ116"/>
    <mergeCell ref="AK113:AM113"/>
    <mergeCell ref="B162:D162"/>
    <mergeCell ref="H162:P162"/>
    <mergeCell ref="Q162:W162"/>
    <mergeCell ref="X162:AG162"/>
    <mergeCell ref="AH162:AK162"/>
    <mergeCell ref="B163:D163"/>
    <mergeCell ref="H163:P163"/>
    <mergeCell ref="Q163:W163"/>
    <mergeCell ref="X163:AG163"/>
    <mergeCell ref="AH163:AK163"/>
    <mergeCell ref="AJ149:AJ152"/>
    <mergeCell ref="AK149:AM149"/>
    <mergeCell ref="A157:P157"/>
    <mergeCell ref="R157:AI157"/>
    <mergeCell ref="B158:D158"/>
    <mergeCell ref="J158:O158"/>
    <mergeCell ref="P158:V158"/>
    <mergeCell ref="W158:AF158"/>
    <mergeCell ref="A160:AK160"/>
    <mergeCell ref="A161:AK161"/>
    <mergeCell ref="G149:G152"/>
    <mergeCell ref="E149:E152"/>
    <mergeCell ref="AH149:AH152"/>
    <mergeCell ref="AI149:AI152"/>
    <mergeCell ref="AB149:AB152"/>
    <mergeCell ref="AC149:AC152"/>
    <mergeCell ref="AD149:AD152"/>
    <mergeCell ref="AE149:AE152"/>
    <mergeCell ref="AF149:AF152"/>
    <mergeCell ref="AG149:AG152"/>
    <mergeCell ref="V149:V152"/>
    <mergeCell ref="W149:W152"/>
    <mergeCell ref="B164:D164"/>
    <mergeCell ref="H164:P164"/>
    <mergeCell ref="Q164:W164"/>
    <mergeCell ref="X164:AG164"/>
    <mergeCell ref="AH164:AK164"/>
    <mergeCell ref="B165:D165"/>
    <mergeCell ref="H165:P165"/>
    <mergeCell ref="Q165:W165"/>
    <mergeCell ref="X165:AG165"/>
    <mergeCell ref="AH165:AK165"/>
    <mergeCell ref="B166:D166"/>
    <mergeCell ref="H166:P166"/>
    <mergeCell ref="Q166:W166"/>
    <mergeCell ref="X166:AG166"/>
    <mergeCell ref="AH166:AK166"/>
    <mergeCell ref="B167:D167"/>
    <mergeCell ref="H167:P167"/>
    <mergeCell ref="Q167:W167"/>
    <mergeCell ref="X167:AG167"/>
    <mergeCell ref="AH167:AK167"/>
    <mergeCell ref="B168:D168"/>
    <mergeCell ref="H168:P168"/>
    <mergeCell ref="Q168:W168"/>
    <mergeCell ref="X168:AG168"/>
    <mergeCell ref="AH168:AK168"/>
    <mergeCell ref="B169:D169"/>
    <mergeCell ref="H169:P169"/>
    <mergeCell ref="Q169:W169"/>
    <mergeCell ref="X169:AG169"/>
    <mergeCell ref="AH169:AK169"/>
    <mergeCell ref="B170:D170"/>
    <mergeCell ref="H170:P170"/>
    <mergeCell ref="Q170:W170"/>
    <mergeCell ref="X170:AG170"/>
    <mergeCell ref="AH170:AK170"/>
    <mergeCell ref="B171:D171"/>
    <mergeCell ref="H171:P171"/>
    <mergeCell ref="Q171:W171"/>
    <mergeCell ref="X171:AG171"/>
    <mergeCell ref="AH171:AK171"/>
    <mergeCell ref="X172:AG172"/>
    <mergeCell ref="AH172:AK172"/>
    <mergeCell ref="A174:Y176"/>
    <mergeCell ref="AA174:AR176"/>
    <mergeCell ref="AC187:AJ187"/>
    <mergeCell ref="AK187:AL187"/>
    <mergeCell ref="AM187:AR187"/>
    <mergeCell ref="A188:B188"/>
    <mergeCell ref="C188:O188"/>
    <mergeCell ref="P188:Q188"/>
    <mergeCell ref="R188:Y188"/>
    <mergeCell ref="Z188:AA188"/>
    <mergeCell ref="AC188:AJ188"/>
    <mergeCell ref="AK188:AL188"/>
    <mergeCell ref="AM188:AR188"/>
    <mergeCell ref="AL177:AR177"/>
    <mergeCell ref="A178:B178"/>
    <mergeCell ref="C178:O178"/>
    <mergeCell ref="P178:Q178"/>
    <mergeCell ref="R178:Y178"/>
    <mergeCell ref="AA178:AC178"/>
    <mergeCell ref="AD178:AK178"/>
    <mergeCell ref="AL178:AM178"/>
    <mergeCell ref="AN178:AR178"/>
    <mergeCell ref="A179:B179"/>
    <mergeCell ref="C179:O179"/>
    <mergeCell ref="P179:Q179"/>
    <mergeCell ref="R179:Y179"/>
    <mergeCell ref="AA179:AC179"/>
    <mergeCell ref="A177:O177"/>
    <mergeCell ref="P177:Y177"/>
    <mergeCell ref="AA177:AK177"/>
    <mergeCell ref="AD179:AK179"/>
    <mergeCell ref="AL179:AM179"/>
    <mergeCell ref="AN179:AR179"/>
    <mergeCell ref="B129:B132"/>
    <mergeCell ref="C129:D132"/>
    <mergeCell ref="E129:E132"/>
    <mergeCell ref="F129:F132"/>
    <mergeCell ref="G129:G132"/>
    <mergeCell ref="H129:H132"/>
    <mergeCell ref="I129:I132"/>
    <mergeCell ref="J129:J132"/>
    <mergeCell ref="K129:K132"/>
    <mergeCell ref="L129:L132"/>
    <mergeCell ref="M129:M132"/>
    <mergeCell ref="N129:N132"/>
    <mergeCell ref="O129:O132"/>
    <mergeCell ref="P129:P132"/>
    <mergeCell ref="Q129:Q132"/>
    <mergeCell ref="R129:R132"/>
    <mergeCell ref="S129:S132"/>
    <mergeCell ref="T129:T132"/>
    <mergeCell ref="U129:U132"/>
    <mergeCell ref="V129:V132"/>
    <mergeCell ref="W129:W132"/>
    <mergeCell ref="X129:X132"/>
    <mergeCell ref="Y129:Y132"/>
    <mergeCell ref="Z129:Z132"/>
    <mergeCell ref="AA129:AA132"/>
    <mergeCell ref="AB129:AB132"/>
    <mergeCell ref="B172:D172"/>
    <mergeCell ref="J172:P172"/>
    <mergeCell ref="Q172:W172"/>
    <mergeCell ref="B133:B136"/>
    <mergeCell ref="C133:D136"/>
    <mergeCell ref="E133:E136"/>
    <mergeCell ref="F133:F136"/>
    <mergeCell ref="G133:G136"/>
    <mergeCell ref="H133:H136"/>
    <mergeCell ref="I133:I136"/>
    <mergeCell ref="J133:J136"/>
    <mergeCell ref="K133:K136"/>
    <mergeCell ref="L133:L136"/>
    <mergeCell ref="M133:M136"/>
    <mergeCell ref="N133:N136"/>
    <mergeCell ref="O133:O136"/>
    <mergeCell ref="P133:P136"/>
    <mergeCell ref="Q133:Q136"/>
    <mergeCell ref="R133:R136"/>
    <mergeCell ref="S133:S136"/>
    <mergeCell ref="R137:R140"/>
    <mergeCell ref="S137:S140"/>
    <mergeCell ref="AH133:AH136"/>
    <mergeCell ref="AI133:AI136"/>
    <mergeCell ref="AJ133:AJ136"/>
    <mergeCell ref="AK133:AM133"/>
    <mergeCell ref="AC129:AC132"/>
    <mergeCell ref="AD129:AD132"/>
    <mergeCell ref="AE129:AE132"/>
    <mergeCell ref="AF129:AF132"/>
    <mergeCell ref="AG129:AG132"/>
    <mergeCell ref="AH129:AH132"/>
    <mergeCell ref="AI129:AI132"/>
    <mergeCell ref="AJ129:AJ132"/>
    <mergeCell ref="AK129:AM129"/>
    <mergeCell ref="AQ129:AQ132"/>
    <mergeCell ref="AK130:AM130"/>
    <mergeCell ref="AK131:AM131"/>
    <mergeCell ref="AK132:AM132"/>
    <mergeCell ref="AQ133:AQ136"/>
    <mergeCell ref="AK134:AM134"/>
    <mergeCell ref="AK135:AM135"/>
    <mergeCell ref="AK136:AM136"/>
    <mergeCell ref="T133:T136"/>
    <mergeCell ref="Z137:Z140"/>
    <mergeCell ref="AA137:AA140"/>
    <mergeCell ref="AB137:AB140"/>
    <mergeCell ref="AC137:AC140"/>
    <mergeCell ref="U133:U136"/>
    <mergeCell ref="AQ141:AQ144"/>
    <mergeCell ref="AK142:AM142"/>
    <mergeCell ref="AK143:AM143"/>
    <mergeCell ref="AK144:AM144"/>
    <mergeCell ref="AD137:AD140"/>
    <mergeCell ref="AE137:AE140"/>
    <mergeCell ref="AF137:AF140"/>
    <mergeCell ref="AG137:AG140"/>
    <mergeCell ref="AH137:AH140"/>
    <mergeCell ref="AI137:AI140"/>
    <mergeCell ref="AJ137:AJ140"/>
    <mergeCell ref="AK137:AM137"/>
    <mergeCell ref="AQ137:AQ140"/>
    <mergeCell ref="AK138:AM138"/>
    <mergeCell ref="AK139:AM139"/>
    <mergeCell ref="AK140:AM140"/>
    <mergeCell ref="V141:V144"/>
    <mergeCell ref="W141:W144"/>
    <mergeCell ref="X141:X144"/>
    <mergeCell ref="Y141:Y144"/>
    <mergeCell ref="Z141:Z144"/>
    <mergeCell ref="AA141:AA144"/>
    <mergeCell ref="AB141:AB144"/>
    <mergeCell ref="AC141:AC144"/>
    <mergeCell ref="AD141:AD144"/>
    <mergeCell ref="AE141:AE144"/>
    <mergeCell ref="AF141:AF144"/>
    <mergeCell ref="AG141:AG144"/>
    <mergeCell ref="AH141:AH144"/>
    <mergeCell ref="AI141:AI144"/>
    <mergeCell ref="AJ141:AJ144"/>
    <mergeCell ref="AK141:AM141"/>
    <mergeCell ref="B141:B144"/>
    <mergeCell ref="C141:D144"/>
    <mergeCell ref="E141:E144"/>
    <mergeCell ref="F141:F144"/>
    <mergeCell ref="G141:G144"/>
    <mergeCell ref="H141:H144"/>
    <mergeCell ref="I141:I144"/>
    <mergeCell ref="J141:J144"/>
    <mergeCell ref="K141:K144"/>
    <mergeCell ref="L141:L144"/>
    <mergeCell ref="M141:M144"/>
    <mergeCell ref="N141:N144"/>
    <mergeCell ref="O141:O144"/>
    <mergeCell ref="P141:P144"/>
    <mergeCell ref="Q141:Q144"/>
    <mergeCell ref="R141:R144"/>
    <mergeCell ref="A85:A144"/>
    <mergeCell ref="B137:B140"/>
    <mergeCell ref="C137:D140"/>
    <mergeCell ref="E137:E140"/>
    <mergeCell ref="F137:F140"/>
    <mergeCell ref="G137:G140"/>
    <mergeCell ref="H137:H140"/>
    <mergeCell ref="I137:I140"/>
    <mergeCell ref="J137:J140"/>
    <mergeCell ref="K137:K140"/>
    <mergeCell ref="L137:L140"/>
    <mergeCell ref="M137:M140"/>
    <mergeCell ref="N137:N140"/>
    <mergeCell ref="O137:O140"/>
    <mergeCell ref="P137:P140"/>
    <mergeCell ref="Q137:Q140"/>
    <mergeCell ref="S141:S144"/>
    <mergeCell ref="T141:T144"/>
    <mergeCell ref="U141:U144"/>
    <mergeCell ref="V133:V136"/>
    <mergeCell ref="W133:W136"/>
    <mergeCell ref="X133:X136"/>
    <mergeCell ref="Y133:Y136"/>
    <mergeCell ref="Z133:Z136"/>
    <mergeCell ref="AA133:AA136"/>
    <mergeCell ref="AB133:AB136"/>
    <mergeCell ref="AC133:AC136"/>
    <mergeCell ref="AD133:AD136"/>
    <mergeCell ref="AE133:AE136"/>
    <mergeCell ref="AF133:AF136"/>
    <mergeCell ref="AG133:AG136"/>
    <mergeCell ref="T137:T140"/>
    <mergeCell ref="U137:U140"/>
    <mergeCell ref="V137:V140"/>
    <mergeCell ref="W137:W140"/>
    <mergeCell ref="X137:X140"/>
    <mergeCell ref="Y137:Y140"/>
  </mergeCells>
  <phoneticPr fontId="25" type="noConversion"/>
  <conditionalFormatting sqref="P46:Q46">
    <cfRule type="colorScale" priority="177">
      <colorScale>
        <cfvo type="min"/>
        <cfvo type="max"/>
        <color rgb="FFFFDB75"/>
        <color theme="9" tint="0.39997558519241921"/>
      </colorScale>
    </cfRule>
  </conditionalFormatting>
  <conditionalFormatting sqref="R46:U46 W46:AM46">
    <cfRule type="colorScale" priority="176">
      <colorScale>
        <cfvo type="min"/>
        <cfvo type="max"/>
        <color rgb="FFFFDB75"/>
        <color theme="9" tint="0.39997558519241921"/>
      </colorScale>
    </cfRule>
  </conditionalFormatting>
  <conditionalFormatting sqref="P54:Q54">
    <cfRule type="colorScale" priority="113">
      <colorScale>
        <cfvo type="min"/>
        <cfvo type="max"/>
        <color rgb="FFFFDB75"/>
        <color theme="9" tint="0.39997558519241921"/>
      </colorScale>
    </cfRule>
  </conditionalFormatting>
  <conditionalFormatting sqref="R54:AM54">
    <cfRule type="colorScale" priority="112">
      <colorScale>
        <cfvo type="min"/>
        <cfvo type="max"/>
        <color rgb="FFFFDB75"/>
        <color theme="9" tint="0.39997558519241921"/>
      </colorScale>
    </cfRule>
  </conditionalFormatting>
  <conditionalFormatting sqref="L69:M69 L73:M73 L77:M77">
    <cfRule type="colorScale" priority="110">
      <colorScale>
        <cfvo type="min"/>
        <cfvo type="max"/>
        <color rgb="FFFFDB75"/>
        <color theme="9" tint="0.39997558519241921"/>
      </colorScale>
    </cfRule>
  </conditionalFormatting>
  <conditionalFormatting sqref="N69:AI69 N73:AI73 N77:Y77 AA77 AC77:AG77 AI77">
    <cfRule type="colorScale" priority="111">
      <colorScale>
        <cfvo type="min"/>
        <cfvo type="max"/>
        <color rgb="FFFFDB75"/>
        <color theme="9" tint="0.39997558519241921"/>
      </colorScale>
    </cfRule>
  </conditionalFormatting>
  <conditionalFormatting sqref="Z77">
    <cfRule type="colorScale" priority="109">
      <colorScale>
        <cfvo type="min"/>
        <cfvo type="max"/>
        <color rgb="FFFFDB75"/>
        <color theme="9" tint="0.39997558519241921"/>
      </colorScale>
    </cfRule>
  </conditionalFormatting>
  <conditionalFormatting sqref="AB77">
    <cfRule type="colorScale" priority="108">
      <colorScale>
        <cfvo type="min"/>
        <cfvo type="max"/>
        <color rgb="FFFFDB75"/>
        <color theme="9" tint="0.39997558519241921"/>
      </colorScale>
    </cfRule>
  </conditionalFormatting>
  <conditionalFormatting sqref="AH77">
    <cfRule type="colorScale" priority="107">
      <colorScale>
        <cfvo type="min"/>
        <cfvo type="max"/>
        <color rgb="FFFFDB75"/>
        <color theme="9" tint="0.39997558519241921"/>
      </colorScale>
    </cfRule>
  </conditionalFormatting>
  <conditionalFormatting sqref="R30:AM30 R34:AM34">
    <cfRule type="colorScale" priority="101">
      <colorScale>
        <cfvo type="min"/>
        <cfvo type="max"/>
        <color rgb="FFFFDB75"/>
        <color theme="9" tint="0.39997558519241921"/>
      </colorScale>
    </cfRule>
  </conditionalFormatting>
  <conditionalFormatting sqref="P26:Q26">
    <cfRule type="colorScale" priority="106">
      <colorScale>
        <cfvo type="min"/>
        <cfvo type="max"/>
        <color rgb="FFFFDB75"/>
        <color theme="9" tint="0.39997558519241921"/>
      </colorScale>
    </cfRule>
  </conditionalFormatting>
  <conditionalFormatting sqref="R26:AM26">
    <cfRule type="colorScale" priority="105">
      <colorScale>
        <cfvo type="min"/>
        <cfvo type="max"/>
        <color rgb="FFFFDB75"/>
        <color theme="9" tint="0.39997558519241921"/>
      </colorScale>
    </cfRule>
  </conditionalFormatting>
  <conditionalFormatting sqref="P38:Q38">
    <cfRule type="colorScale" priority="104">
      <colorScale>
        <cfvo type="min"/>
        <cfvo type="max"/>
        <color rgb="FFFFDB75"/>
        <color theme="9" tint="0.39997558519241921"/>
      </colorScale>
    </cfRule>
  </conditionalFormatting>
  <conditionalFormatting sqref="R38:AM38">
    <cfRule type="colorScale" priority="103">
      <colorScale>
        <cfvo type="min"/>
        <cfvo type="max"/>
        <color rgb="FFFFDB75"/>
        <color theme="9" tint="0.39997558519241921"/>
      </colorScale>
    </cfRule>
  </conditionalFormatting>
  <conditionalFormatting sqref="P30:Q30 P34:Q34">
    <cfRule type="colorScale" priority="102">
      <colorScale>
        <cfvo type="min"/>
        <cfvo type="max"/>
        <color rgb="FFFFDB75"/>
        <color theme="9" tint="0.39997558519241921"/>
      </colorScale>
    </cfRule>
  </conditionalFormatting>
  <conditionalFormatting sqref="L81:M81">
    <cfRule type="colorScale" priority="100">
      <colorScale>
        <cfvo type="min"/>
        <cfvo type="max"/>
        <color rgb="FFFFDB75"/>
        <color theme="9" tint="0.39997558519241921"/>
      </colorScale>
    </cfRule>
  </conditionalFormatting>
  <conditionalFormatting sqref="N81:Q81 S81:AI81">
    <cfRule type="colorScale" priority="99">
      <colorScale>
        <cfvo type="min"/>
        <cfvo type="max"/>
        <color rgb="FFFFDB75"/>
        <color theme="9" tint="0.39997558519241921"/>
      </colorScale>
    </cfRule>
  </conditionalFormatting>
  <conditionalFormatting sqref="L85:M85">
    <cfRule type="colorScale" priority="86">
      <colorScale>
        <cfvo type="min"/>
        <cfvo type="max"/>
        <color rgb="FFFFDB75"/>
        <color theme="9" tint="0.39997558519241921"/>
      </colorScale>
    </cfRule>
  </conditionalFormatting>
  <conditionalFormatting sqref="N85:AI85">
    <cfRule type="colorScale" priority="85">
      <colorScale>
        <cfvo type="min"/>
        <cfvo type="max"/>
        <color rgb="FFFFDB75"/>
        <color theme="9" tint="0.39997558519241921"/>
      </colorScale>
    </cfRule>
  </conditionalFormatting>
  <conditionalFormatting sqref="AG105:AI105">
    <cfRule type="colorScale" priority="84">
      <colorScale>
        <cfvo type="min"/>
        <cfvo type="max"/>
        <color rgb="FFFFDB75"/>
        <color theme="9" tint="0.39997558519241921"/>
      </colorScale>
    </cfRule>
  </conditionalFormatting>
  <conditionalFormatting sqref="AG97:AI97">
    <cfRule type="colorScale" priority="83">
      <colorScale>
        <cfvo type="min"/>
        <cfvo type="max"/>
        <color rgb="FFFFDB75"/>
        <color theme="9" tint="0.39997558519241921"/>
      </colorScale>
    </cfRule>
  </conditionalFormatting>
  <conditionalFormatting sqref="L89:M89">
    <cfRule type="colorScale" priority="82">
      <colorScale>
        <cfvo type="min"/>
        <cfvo type="max"/>
        <color rgb="FFFFDB75"/>
        <color theme="9" tint="0.39997558519241921"/>
      </colorScale>
    </cfRule>
  </conditionalFormatting>
  <conditionalFormatting sqref="N89:AI89">
    <cfRule type="colorScale" priority="81">
      <colorScale>
        <cfvo type="min"/>
        <cfvo type="max"/>
        <color rgb="FFFFDB75"/>
        <color theme="9" tint="0.39997558519241921"/>
      </colorScale>
    </cfRule>
  </conditionalFormatting>
  <conditionalFormatting sqref="L97:M97">
    <cfRule type="colorScale" priority="79">
      <colorScale>
        <cfvo type="min"/>
        <cfvo type="max"/>
        <color rgb="FFFFDB75"/>
        <color theme="9" tint="0.39997558519241921"/>
      </colorScale>
    </cfRule>
  </conditionalFormatting>
  <conditionalFormatting sqref="N97:AF97">
    <cfRule type="colorScale" priority="78">
      <colorScale>
        <cfvo type="min"/>
        <cfvo type="max"/>
        <color rgb="FFFFDB75"/>
        <color theme="9" tint="0.39997558519241921"/>
      </colorScale>
    </cfRule>
  </conditionalFormatting>
  <conditionalFormatting sqref="AG101:AI101">
    <cfRule type="colorScale" priority="77">
      <colorScale>
        <cfvo type="min"/>
        <cfvo type="max"/>
        <color rgb="FFFFDB75"/>
        <color theme="9" tint="0.39997558519241921"/>
      </colorScale>
    </cfRule>
  </conditionalFormatting>
  <conditionalFormatting sqref="L101:M101">
    <cfRule type="colorScale" priority="76">
      <colorScale>
        <cfvo type="min"/>
        <cfvo type="max"/>
        <color rgb="FFFFDB75"/>
        <color theme="9" tint="0.39997558519241921"/>
      </colorScale>
    </cfRule>
  </conditionalFormatting>
  <conditionalFormatting sqref="N101:AF101">
    <cfRule type="colorScale" priority="75">
      <colorScale>
        <cfvo type="min"/>
        <cfvo type="max"/>
        <color rgb="FFFFDB75"/>
        <color theme="9" tint="0.39997558519241921"/>
      </colorScale>
    </cfRule>
  </conditionalFormatting>
  <conditionalFormatting sqref="L105:M105">
    <cfRule type="colorScale" priority="74">
      <colorScale>
        <cfvo type="min"/>
        <cfvo type="max"/>
        <color rgb="FFFFDB75"/>
        <color theme="9" tint="0.39997558519241921"/>
      </colorScale>
    </cfRule>
  </conditionalFormatting>
  <conditionalFormatting sqref="N105:AF105">
    <cfRule type="colorScale" priority="73">
      <colorScale>
        <cfvo type="min"/>
        <cfvo type="max"/>
        <color rgb="FFFFDB75"/>
        <color theme="9" tint="0.39997558519241921"/>
      </colorScale>
    </cfRule>
  </conditionalFormatting>
  <conditionalFormatting sqref="L93:M93">
    <cfRule type="colorScale" priority="68">
      <colorScale>
        <cfvo type="min"/>
        <cfvo type="max"/>
        <color rgb="FFFFDB75"/>
        <color theme="9" tint="0.39997558519241921"/>
      </colorScale>
    </cfRule>
  </conditionalFormatting>
  <conditionalFormatting sqref="AG93:AI93">
    <cfRule type="colorScale" priority="67">
      <colorScale>
        <cfvo type="min"/>
        <cfvo type="max"/>
        <color rgb="FFFFDB75"/>
        <color theme="9" tint="0.39997558519241921"/>
      </colorScale>
    </cfRule>
  </conditionalFormatting>
  <conditionalFormatting sqref="Q93 O93 S93 U93 W93:AF93">
    <cfRule type="colorScale" priority="66">
      <colorScale>
        <cfvo type="min"/>
        <cfvo type="max"/>
        <color rgb="FFFFDB75"/>
        <color theme="9" tint="0.39997558519241921"/>
      </colorScale>
    </cfRule>
  </conditionalFormatting>
  <conditionalFormatting sqref="N93">
    <cfRule type="colorScale" priority="65">
      <colorScale>
        <cfvo type="min"/>
        <cfvo type="max"/>
        <color rgb="FFFFDB75"/>
        <color theme="9" tint="0.39997558519241921"/>
      </colorScale>
    </cfRule>
  </conditionalFormatting>
  <conditionalFormatting sqref="P93">
    <cfRule type="colorScale" priority="64">
      <colorScale>
        <cfvo type="min"/>
        <cfvo type="max"/>
        <color rgb="FFFFDB75"/>
        <color theme="9" tint="0.39997558519241921"/>
      </colorScale>
    </cfRule>
  </conditionalFormatting>
  <conditionalFormatting sqref="R93">
    <cfRule type="colorScale" priority="63">
      <colorScale>
        <cfvo type="min"/>
        <cfvo type="max"/>
        <color rgb="FFFFDB75"/>
        <color theme="9" tint="0.39997558519241921"/>
      </colorScale>
    </cfRule>
  </conditionalFormatting>
  <conditionalFormatting sqref="T93">
    <cfRule type="colorScale" priority="62">
      <colorScale>
        <cfvo type="min"/>
        <cfvo type="max"/>
        <color rgb="FFFFDB75"/>
        <color theme="9" tint="0.39997558519241921"/>
      </colorScale>
    </cfRule>
  </conditionalFormatting>
  <conditionalFormatting sqref="V93">
    <cfRule type="colorScale" priority="61">
      <colorScale>
        <cfvo type="min"/>
        <cfvo type="max"/>
        <color rgb="FFFFDB75"/>
        <color theme="9" tint="0.39997558519241921"/>
      </colorScale>
    </cfRule>
  </conditionalFormatting>
  <conditionalFormatting sqref="L125:M125">
    <cfRule type="colorScale" priority="60">
      <colorScale>
        <cfvo type="min"/>
        <cfvo type="max"/>
        <color rgb="FFFFDB75"/>
        <color theme="9" tint="0.39997558519241921"/>
      </colorScale>
    </cfRule>
  </conditionalFormatting>
  <conditionalFormatting sqref="N125:O125 Y125:AI125">
    <cfRule type="colorScale" priority="59">
      <colorScale>
        <cfvo type="min"/>
        <cfvo type="max"/>
        <color rgb="FFFFDB75"/>
        <color theme="9" tint="0.39997558519241921"/>
      </colorScale>
    </cfRule>
  </conditionalFormatting>
  <conditionalFormatting sqref="L145:M145">
    <cfRule type="colorScale" priority="28">
      <colorScale>
        <cfvo type="min"/>
        <cfvo type="max"/>
        <color rgb="FFFFDB75"/>
        <color theme="9" tint="0.39997558519241921"/>
      </colorScale>
    </cfRule>
  </conditionalFormatting>
  <conditionalFormatting sqref="N145:AI145">
    <cfRule type="colorScale" priority="27">
      <colorScale>
        <cfvo type="min"/>
        <cfvo type="max"/>
        <color rgb="FFFFDB75"/>
        <color theme="9" tint="0.39997558519241921"/>
      </colorScale>
    </cfRule>
  </conditionalFormatting>
  <conditionalFormatting sqref="L149:M149">
    <cfRule type="colorScale" priority="24">
      <colorScale>
        <cfvo type="min"/>
        <cfvo type="max"/>
        <color rgb="FFFFDB75"/>
        <color theme="9" tint="0.39997558519241921"/>
      </colorScale>
    </cfRule>
  </conditionalFormatting>
  <conditionalFormatting sqref="N149:AI149">
    <cfRule type="colorScale" priority="23">
      <colorScale>
        <cfvo type="min"/>
        <cfvo type="max"/>
        <color rgb="FFFFDB75"/>
        <color theme="9" tint="0.39997558519241921"/>
      </colorScale>
    </cfRule>
  </conditionalFormatting>
  <conditionalFormatting sqref="R81">
    <cfRule type="colorScale" priority="22">
      <colorScale>
        <cfvo type="min"/>
        <cfvo type="max"/>
        <color rgb="FFFFDB75"/>
        <color theme="9" tint="0.39997558519241921"/>
      </colorScale>
    </cfRule>
  </conditionalFormatting>
  <conditionalFormatting sqref="V46">
    <cfRule type="colorScale" priority="21">
      <colorScale>
        <cfvo type="min"/>
        <cfvo type="max"/>
        <color rgb="FFFFDB75"/>
        <color theme="9" tint="0.39997558519241921"/>
      </colorScale>
    </cfRule>
  </conditionalFormatting>
  <conditionalFormatting sqref="O109 O113 O117 O121">
    <cfRule type="colorScale" priority="20">
      <colorScale>
        <cfvo type="min"/>
        <cfvo type="max"/>
        <color rgb="FFFFDB75"/>
        <color theme="9" tint="0.39997558519241921"/>
      </colorScale>
    </cfRule>
  </conditionalFormatting>
  <conditionalFormatting sqref="Q113 Q109 Q117 Q121">
    <cfRule type="colorScale" priority="19">
      <colorScale>
        <cfvo type="min"/>
        <cfvo type="max"/>
        <color rgb="FFFFDB75"/>
        <color theme="9" tint="0.39997558519241921"/>
      </colorScale>
    </cfRule>
  </conditionalFormatting>
  <conditionalFormatting sqref="O129">
    <cfRule type="colorScale" priority="18">
      <colorScale>
        <cfvo type="min"/>
        <cfvo type="max"/>
        <color rgb="FFFFDB75"/>
        <color theme="9" tint="0.39997558519241921"/>
      </colorScale>
    </cfRule>
  </conditionalFormatting>
  <conditionalFormatting sqref="Q129">
    <cfRule type="colorScale" priority="17">
      <colorScale>
        <cfvo type="min"/>
        <cfvo type="max"/>
        <color rgb="FFFFDB75"/>
        <color theme="9" tint="0.39997558519241921"/>
      </colorScale>
    </cfRule>
  </conditionalFormatting>
  <conditionalFormatting sqref="S109">
    <cfRule type="colorScale" priority="16">
      <colorScale>
        <cfvo type="min"/>
        <cfvo type="max"/>
        <color rgb="FFFFDB75"/>
        <color theme="9" tint="0.39997558519241921"/>
      </colorScale>
    </cfRule>
  </conditionalFormatting>
  <conditionalFormatting sqref="U109">
    <cfRule type="colorScale" priority="15">
      <colorScale>
        <cfvo type="min"/>
        <cfvo type="max"/>
        <color rgb="FFFFDB75"/>
        <color theme="9" tint="0.39997558519241921"/>
      </colorScale>
    </cfRule>
  </conditionalFormatting>
  <conditionalFormatting sqref="W109">
    <cfRule type="colorScale" priority="14">
      <colorScale>
        <cfvo type="min"/>
        <cfvo type="max"/>
        <color rgb="FFFFDB75"/>
        <color theme="9" tint="0.39997558519241921"/>
      </colorScale>
    </cfRule>
  </conditionalFormatting>
  <conditionalFormatting sqref="S113">
    <cfRule type="colorScale" priority="13">
      <colorScale>
        <cfvo type="min"/>
        <cfvo type="max"/>
        <color rgb="FFFFDB75"/>
        <color theme="9" tint="0.39997558519241921"/>
      </colorScale>
    </cfRule>
  </conditionalFormatting>
  <conditionalFormatting sqref="U113">
    <cfRule type="colorScale" priority="12">
      <colorScale>
        <cfvo type="min"/>
        <cfvo type="max"/>
        <color rgb="FFFFDB75"/>
        <color theme="9" tint="0.39997558519241921"/>
      </colorScale>
    </cfRule>
  </conditionalFormatting>
  <conditionalFormatting sqref="W113">
    <cfRule type="colorScale" priority="11">
      <colorScale>
        <cfvo type="min"/>
        <cfvo type="max"/>
        <color rgb="FFFFDB75"/>
        <color theme="9" tint="0.39997558519241921"/>
      </colorScale>
    </cfRule>
  </conditionalFormatting>
  <conditionalFormatting sqref="S121">
    <cfRule type="colorScale" priority="10">
      <colorScale>
        <cfvo type="min"/>
        <cfvo type="max"/>
        <color rgb="FFFFDB75"/>
        <color theme="9" tint="0.39997558519241921"/>
      </colorScale>
    </cfRule>
  </conditionalFormatting>
  <conditionalFormatting sqref="U121">
    <cfRule type="colorScale" priority="9">
      <colorScale>
        <cfvo type="min"/>
        <cfvo type="max"/>
        <color rgb="FFFFDB75"/>
        <color theme="9" tint="0.39997558519241921"/>
      </colorScale>
    </cfRule>
  </conditionalFormatting>
  <conditionalFormatting sqref="W121">
    <cfRule type="colorScale" priority="8">
      <colorScale>
        <cfvo type="min"/>
        <cfvo type="max"/>
        <color rgb="FFFFDB75"/>
        <color theme="9" tint="0.39997558519241921"/>
      </colorScale>
    </cfRule>
  </conditionalFormatting>
  <conditionalFormatting sqref="S129">
    <cfRule type="colorScale" priority="7">
      <colorScale>
        <cfvo type="min"/>
        <cfvo type="max"/>
        <color rgb="FFFFDB75"/>
        <color theme="9" tint="0.39997558519241921"/>
      </colorScale>
    </cfRule>
  </conditionalFormatting>
  <conditionalFormatting sqref="U129">
    <cfRule type="colorScale" priority="6">
      <colorScale>
        <cfvo type="min"/>
        <cfvo type="max"/>
        <color rgb="FFFFDB75"/>
        <color theme="9" tint="0.39997558519241921"/>
      </colorScale>
    </cfRule>
  </conditionalFormatting>
  <conditionalFormatting sqref="W129">
    <cfRule type="colorScale" priority="5">
      <colorScale>
        <cfvo type="min"/>
        <cfvo type="max"/>
        <color rgb="FFFFDB75"/>
        <color theme="9" tint="0.39997558519241921"/>
      </colorScale>
    </cfRule>
  </conditionalFormatting>
  <conditionalFormatting sqref="Q125">
    <cfRule type="colorScale" priority="4">
      <colorScale>
        <cfvo type="min"/>
        <cfvo type="max"/>
        <color rgb="FFFFDB75"/>
        <color theme="9" tint="0.39997558519241921"/>
      </colorScale>
    </cfRule>
  </conditionalFormatting>
  <conditionalFormatting sqref="S125">
    <cfRule type="colorScale" priority="3">
      <colorScale>
        <cfvo type="min"/>
        <cfvo type="max"/>
        <color rgb="FFFFDB75"/>
        <color theme="9" tint="0.39997558519241921"/>
      </colorScale>
    </cfRule>
  </conditionalFormatting>
  <conditionalFormatting sqref="U125">
    <cfRule type="colorScale" priority="2">
      <colorScale>
        <cfvo type="min"/>
        <cfvo type="max"/>
        <color rgb="FFFFDB75"/>
        <color theme="9" tint="0.39997558519241921"/>
      </colorScale>
    </cfRule>
  </conditionalFormatting>
  <conditionalFormatting sqref="W125">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A42:A53</xm:sqref>
        </x14:dataValidation>
        <x14:dataValidation type="list" allowBlank="1" showInputMessage="1" showErrorMessage="1" xr:uid="{00000000-0002-0000-0000-000004000000}">
          <x14:formula1>
            <xm:f>Hoja1!$C$39:$C$56</xm:f>
          </x14:formula1>
          <xm:sqref>B42:B53</xm:sqref>
        </x14:dataValidation>
        <x14:dataValidation type="list" allowBlank="1" showInputMessage="1" showErrorMessage="1" xr:uid="{00000000-0002-0000-0000-000005000000}">
          <x14:formula1>
            <xm:f>Hoja1!$C$58:$C$95</xm:f>
          </x14:formula1>
          <xm:sqref>C42:C53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DD328-9F86-415C-A66E-B296E85EDA69}">
  <sheetPr>
    <pageSetUpPr fitToPage="1"/>
  </sheetPr>
  <dimension ref="B1:AC61"/>
  <sheetViews>
    <sheetView showGridLines="0" view="pageBreakPreview" zoomScale="85" zoomScaleNormal="85" zoomScaleSheetLayoutView="85" workbookViewId="0">
      <selection activeCell="P61" sqref="P61:X61"/>
    </sheetView>
  </sheetViews>
  <sheetFormatPr baseColWidth="10" defaultColWidth="5.28515625" defaultRowHeight="13.5" customHeight="1"/>
  <cols>
    <col min="1" max="1" width="5.28515625" style="51"/>
    <col min="2" max="2" width="12.5703125" style="51" bestFit="1" customWidth="1"/>
    <col min="3" max="3" width="12.140625" style="51" customWidth="1"/>
    <col min="4" max="4" width="13.140625" style="67" customWidth="1"/>
    <col min="5" max="5" width="11.28515625" style="67" customWidth="1"/>
    <col min="6" max="12" width="7.7109375" style="51" customWidth="1"/>
    <col min="13" max="13" width="12.42578125" style="51" customWidth="1"/>
    <col min="14" max="23" width="7.7109375" style="51" customWidth="1"/>
    <col min="24" max="24" width="10.85546875" style="51" customWidth="1"/>
    <col min="25" max="25" width="42.28515625" style="51" customWidth="1"/>
    <col min="26" max="26" width="12.140625" style="51" customWidth="1"/>
    <col min="27" max="27" width="30.7109375" style="51" customWidth="1"/>
    <col min="28" max="28" width="16.85546875" style="52" customWidth="1"/>
    <col min="29" max="29" width="5.28515625" style="52"/>
    <col min="30" max="16384" width="5.28515625" style="51"/>
  </cols>
  <sheetData>
    <row r="1" spans="2:27" ht="15.6" customHeight="1">
      <c r="B1" s="304"/>
      <c r="C1" s="304"/>
      <c r="D1" s="304" t="s">
        <v>0</v>
      </c>
      <c r="E1" s="304"/>
      <c r="F1" s="304"/>
      <c r="G1" s="304"/>
      <c r="H1" s="304"/>
      <c r="I1" s="304"/>
      <c r="J1" s="304"/>
      <c r="K1" s="304"/>
      <c r="L1" s="304"/>
      <c r="M1" s="304"/>
      <c r="N1" s="304"/>
      <c r="O1" s="304"/>
      <c r="P1" s="304"/>
      <c r="Q1" s="304"/>
      <c r="R1" s="304"/>
      <c r="S1" s="335" t="s">
        <v>1</v>
      </c>
      <c r="T1" s="335"/>
      <c r="U1" s="335"/>
      <c r="V1" s="336" t="s">
        <v>328</v>
      </c>
      <c r="W1" s="336"/>
      <c r="X1" s="336"/>
    </row>
    <row r="2" spans="2:27" ht="12.75">
      <c r="B2" s="304"/>
      <c r="C2" s="304"/>
      <c r="D2" s="304"/>
      <c r="E2" s="304"/>
      <c r="F2" s="304"/>
      <c r="G2" s="304"/>
      <c r="H2" s="304"/>
      <c r="I2" s="304"/>
      <c r="J2" s="304"/>
      <c r="K2" s="304"/>
      <c r="L2" s="304"/>
      <c r="M2" s="304"/>
      <c r="N2" s="304"/>
      <c r="O2" s="304"/>
      <c r="P2" s="304"/>
      <c r="Q2" s="304"/>
      <c r="R2" s="304"/>
      <c r="S2" s="335" t="s">
        <v>3</v>
      </c>
      <c r="T2" s="335"/>
      <c r="U2" s="335"/>
      <c r="V2" s="337" t="s">
        <v>329</v>
      </c>
      <c r="W2" s="337"/>
      <c r="X2" s="337"/>
    </row>
    <row r="3" spans="2:27" ht="12.75">
      <c r="B3" s="304"/>
      <c r="C3" s="304"/>
      <c r="D3" s="304" t="s">
        <v>330</v>
      </c>
      <c r="E3" s="304"/>
      <c r="F3" s="304"/>
      <c r="G3" s="304"/>
      <c r="H3" s="304"/>
      <c r="I3" s="304"/>
      <c r="J3" s="304"/>
      <c r="K3" s="304"/>
      <c r="L3" s="304"/>
      <c r="M3" s="304"/>
      <c r="N3" s="304"/>
      <c r="O3" s="304"/>
      <c r="P3" s="304"/>
      <c r="Q3" s="304"/>
      <c r="R3" s="304"/>
      <c r="S3" s="335" t="s">
        <v>5</v>
      </c>
      <c r="T3" s="335"/>
      <c r="U3" s="335"/>
      <c r="V3" s="336" t="s">
        <v>6</v>
      </c>
      <c r="W3" s="336"/>
      <c r="X3" s="336"/>
    </row>
    <row r="4" spans="2:27" ht="15.6" customHeight="1">
      <c r="B4" s="304"/>
      <c r="C4" s="304"/>
      <c r="D4" s="304"/>
      <c r="E4" s="304"/>
      <c r="F4" s="304"/>
      <c r="G4" s="304"/>
      <c r="H4" s="304"/>
      <c r="I4" s="304"/>
      <c r="J4" s="304"/>
      <c r="K4" s="304"/>
      <c r="L4" s="304"/>
      <c r="M4" s="304"/>
      <c r="N4" s="304"/>
      <c r="O4" s="304"/>
      <c r="P4" s="304"/>
      <c r="Q4" s="304"/>
      <c r="R4" s="304"/>
      <c r="S4" s="335" t="s">
        <v>331</v>
      </c>
      <c r="T4" s="335"/>
      <c r="U4" s="335"/>
      <c r="V4" s="333">
        <v>44725</v>
      </c>
      <c r="W4" s="334"/>
      <c r="X4" s="334"/>
    </row>
    <row r="5" spans="2:27" ht="9" customHeight="1">
      <c r="B5" s="298"/>
      <c r="C5" s="299"/>
      <c r="D5" s="299"/>
      <c r="E5" s="299"/>
      <c r="F5" s="299"/>
      <c r="G5" s="299"/>
      <c r="H5" s="299"/>
      <c r="I5" s="299"/>
      <c r="J5" s="299"/>
      <c r="K5" s="299"/>
      <c r="L5" s="299"/>
      <c r="M5" s="299"/>
      <c r="N5" s="299"/>
      <c r="O5" s="299"/>
      <c r="P5" s="299"/>
      <c r="Q5" s="299"/>
      <c r="R5" s="299"/>
      <c r="S5" s="299"/>
      <c r="T5" s="299"/>
      <c r="U5" s="299"/>
      <c r="V5" s="299"/>
      <c r="W5" s="299"/>
      <c r="X5" s="300"/>
    </row>
    <row r="6" spans="2:27" ht="18.600000000000001" customHeight="1">
      <c r="B6" s="305" t="s">
        <v>332</v>
      </c>
      <c r="C6" s="306"/>
      <c r="D6" s="306"/>
      <c r="E6" s="306"/>
      <c r="F6" s="306"/>
      <c r="G6" s="306"/>
      <c r="H6" s="306"/>
      <c r="I6" s="306"/>
      <c r="J6" s="306"/>
      <c r="K6" s="306"/>
      <c r="L6" s="306"/>
      <c r="M6" s="306"/>
      <c r="N6" s="306"/>
      <c r="O6" s="306"/>
      <c r="P6" s="306"/>
      <c r="Q6" s="306"/>
      <c r="R6" s="306"/>
      <c r="S6" s="306"/>
      <c r="T6" s="306"/>
      <c r="U6" s="306"/>
      <c r="V6" s="306"/>
      <c r="W6" s="306"/>
      <c r="X6" s="307"/>
    </row>
    <row r="7" spans="2:27" ht="16.899999999999999" customHeight="1">
      <c r="B7" s="298" t="s">
        <v>333</v>
      </c>
      <c r="C7" s="299"/>
      <c r="D7" s="299"/>
      <c r="E7" s="299"/>
      <c r="F7" s="299"/>
      <c r="G7" s="299"/>
      <c r="H7" s="300"/>
      <c r="I7" s="298" t="s">
        <v>334</v>
      </c>
      <c r="J7" s="299"/>
      <c r="K7" s="299"/>
      <c r="L7" s="299"/>
      <c r="M7" s="299"/>
      <c r="N7" s="299"/>
      <c r="O7" s="299"/>
      <c r="P7" s="299"/>
      <c r="Q7" s="299"/>
      <c r="R7" s="299"/>
      <c r="S7" s="299"/>
      <c r="T7" s="300"/>
      <c r="U7" s="298" t="s">
        <v>335</v>
      </c>
      <c r="V7" s="299"/>
      <c r="W7" s="299"/>
      <c r="X7" s="300"/>
    </row>
    <row r="8" spans="2:27" ht="26.45" customHeight="1">
      <c r="B8" s="292" t="s">
        <v>336</v>
      </c>
      <c r="C8" s="293"/>
      <c r="D8" s="293"/>
      <c r="E8" s="293"/>
      <c r="F8" s="293"/>
      <c r="G8" s="293"/>
      <c r="H8" s="294"/>
      <c r="I8" s="292" t="s">
        <v>337</v>
      </c>
      <c r="J8" s="293"/>
      <c r="K8" s="293"/>
      <c r="L8" s="293"/>
      <c r="M8" s="293"/>
      <c r="N8" s="293"/>
      <c r="O8" s="293"/>
      <c r="P8" s="293"/>
      <c r="Q8" s="293"/>
      <c r="R8" s="293"/>
      <c r="S8" s="293"/>
      <c r="T8" s="294"/>
      <c r="U8" s="292" t="s">
        <v>338</v>
      </c>
      <c r="V8" s="293"/>
      <c r="W8" s="293"/>
      <c r="X8" s="294"/>
    </row>
    <row r="9" spans="2:27" ht="19.149999999999999" customHeight="1">
      <c r="B9" s="305" t="s">
        <v>339</v>
      </c>
      <c r="C9" s="306"/>
      <c r="D9" s="306"/>
      <c r="E9" s="306"/>
      <c r="F9" s="306"/>
      <c r="G9" s="306"/>
      <c r="H9" s="306"/>
      <c r="I9" s="306"/>
      <c r="J9" s="306"/>
      <c r="K9" s="306"/>
      <c r="L9" s="306"/>
      <c r="M9" s="306"/>
      <c r="N9" s="306"/>
      <c r="O9" s="306"/>
      <c r="P9" s="306"/>
      <c r="Q9" s="306"/>
      <c r="R9" s="306"/>
      <c r="S9" s="306"/>
      <c r="T9" s="306"/>
      <c r="U9" s="306"/>
      <c r="V9" s="306"/>
      <c r="W9" s="306"/>
      <c r="X9" s="307"/>
    </row>
    <row r="10" spans="2:27" ht="15" customHeight="1">
      <c r="B10" s="304" t="s">
        <v>340</v>
      </c>
      <c r="C10" s="304"/>
      <c r="D10" s="304"/>
      <c r="E10" s="304"/>
      <c r="F10" s="304"/>
      <c r="G10" s="298" t="s">
        <v>341</v>
      </c>
      <c r="H10" s="299"/>
      <c r="I10" s="299"/>
      <c r="J10" s="299"/>
      <c r="K10" s="299"/>
      <c r="L10" s="299"/>
      <c r="M10" s="299"/>
      <c r="N10" s="299"/>
      <c r="O10" s="300"/>
      <c r="P10" s="298" t="s">
        <v>342</v>
      </c>
      <c r="Q10" s="299"/>
      <c r="R10" s="299"/>
      <c r="S10" s="299"/>
      <c r="T10" s="299"/>
      <c r="U10" s="300"/>
      <c r="V10" s="298" t="s">
        <v>3</v>
      </c>
      <c r="W10" s="299"/>
      <c r="X10" s="300"/>
    </row>
    <row r="11" spans="2:27" ht="34.9" customHeight="1">
      <c r="B11" s="278" t="s">
        <v>343</v>
      </c>
      <c r="C11" s="278"/>
      <c r="D11" s="278"/>
      <c r="E11" s="278"/>
      <c r="F11" s="278"/>
      <c r="G11" s="270" t="s">
        <v>344</v>
      </c>
      <c r="H11" s="271"/>
      <c r="I11" s="271"/>
      <c r="J11" s="271"/>
      <c r="K11" s="271"/>
      <c r="L11" s="271"/>
      <c r="M11" s="271"/>
      <c r="N11" s="271"/>
      <c r="O11" s="272"/>
      <c r="P11" s="292" t="s">
        <v>345</v>
      </c>
      <c r="Q11" s="293"/>
      <c r="R11" s="293"/>
      <c r="S11" s="293"/>
      <c r="T11" s="293"/>
      <c r="U11" s="294"/>
      <c r="V11" s="329" t="s">
        <v>346</v>
      </c>
      <c r="W11" s="330"/>
      <c r="X11" s="331"/>
    </row>
    <row r="12" spans="2:27" ht="49.9" customHeight="1">
      <c r="B12" s="304" t="s">
        <v>347</v>
      </c>
      <c r="C12" s="304"/>
      <c r="D12" s="304"/>
      <c r="E12" s="304"/>
      <c r="F12" s="304" t="s">
        <v>348</v>
      </c>
      <c r="G12" s="304"/>
      <c r="H12" s="304"/>
      <c r="I12" s="304"/>
      <c r="J12" s="304"/>
      <c r="K12" s="304"/>
      <c r="L12" s="304"/>
      <c r="M12" s="304"/>
      <c r="N12" s="332" t="s">
        <v>349</v>
      </c>
      <c r="O12" s="332"/>
      <c r="P12" s="332"/>
      <c r="Q12" s="332"/>
      <c r="R12" s="332"/>
      <c r="S12" s="304" t="s">
        <v>350</v>
      </c>
      <c r="T12" s="304"/>
      <c r="U12" s="304"/>
      <c r="V12" s="304"/>
      <c r="W12" s="304"/>
      <c r="X12" s="304"/>
    </row>
    <row r="13" spans="2:27" ht="81.599999999999994" customHeight="1">
      <c r="B13" s="278" t="s">
        <v>351</v>
      </c>
      <c r="C13" s="278"/>
      <c r="D13" s="278"/>
      <c r="E13" s="278"/>
      <c r="F13" s="278" t="s">
        <v>352</v>
      </c>
      <c r="G13" s="278"/>
      <c r="H13" s="278"/>
      <c r="I13" s="278"/>
      <c r="J13" s="278"/>
      <c r="K13" s="278"/>
      <c r="L13" s="278"/>
      <c r="M13" s="278"/>
      <c r="N13" s="278" t="s">
        <v>353</v>
      </c>
      <c r="O13" s="278"/>
      <c r="P13" s="278"/>
      <c r="Q13" s="278"/>
      <c r="R13" s="278"/>
      <c r="S13" s="278" t="s">
        <v>353</v>
      </c>
      <c r="T13" s="278"/>
      <c r="U13" s="278"/>
      <c r="V13" s="278"/>
      <c r="W13" s="278"/>
      <c r="X13" s="278"/>
    </row>
    <row r="14" spans="2:27" ht="12" customHeight="1">
      <c r="B14" s="323" t="s">
        <v>354</v>
      </c>
      <c r="C14" s="324"/>
      <c r="D14" s="324"/>
      <c r="E14" s="324"/>
      <c r="F14" s="325"/>
      <c r="G14" s="312" t="s">
        <v>355</v>
      </c>
      <c r="H14" s="319"/>
      <c r="I14" s="319"/>
      <c r="J14" s="313"/>
      <c r="K14" s="323" t="s">
        <v>356</v>
      </c>
      <c r="L14" s="324"/>
      <c r="M14" s="324"/>
      <c r="N14" s="325"/>
      <c r="O14" s="298" t="s">
        <v>357</v>
      </c>
      <c r="P14" s="299"/>
      <c r="Q14" s="299"/>
      <c r="R14" s="299"/>
      <c r="S14" s="299"/>
      <c r="T14" s="299"/>
      <c r="U14" s="299"/>
      <c r="V14" s="299"/>
      <c r="W14" s="299"/>
      <c r="X14" s="300"/>
      <c r="Y14" s="53"/>
      <c r="Z14" s="53"/>
      <c r="AA14" s="53"/>
    </row>
    <row r="15" spans="2:27" ht="64.900000000000006" customHeight="1">
      <c r="B15" s="326"/>
      <c r="C15" s="327"/>
      <c r="D15" s="327"/>
      <c r="E15" s="327"/>
      <c r="F15" s="328"/>
      <c r="G15" s="314"/>
      <c r="H15" s="320"/>
      <c r="I15" s="320"/>
      <c r="J15" s="315"/>
      <c r="K15" s="326"/>
      <c r="L15" s="327"/>
      <c r="M15" s="327"/>
      <c r="N15" s="328"/>
      <c r="O15" s="298" t="s">
        <v>358</v>
      </c>
      <c r="P15" s="299"/>
      <c r="Q15" s="299"/>
      <c r="R15" s="300"/>
      <c r="S15" s="301" t="s">
        <v>359</v>
      </c>
      <c r="T15" s="302"/>
      <c r="U15" s="303"/>
      <c r="V15" s="301" t="s">
        <v>360</v>
      </c>
      <c r="W15" s="302"/>
      <c r="X15" s="303"/>
      <c r="Y15" s="53"/>
      <c r="Z15" s="53"/>
      <c r="AA15" s="53"/>
    </row>
    <row r="16" spans="2:27" ht="25.9" customHeight="1">
      <c r="B16" s="278" t="s">
        <v>361</v>
      </c>
      <c r="C16" s="278"/>
      <c r="D16" s="278"/>
      <c r="E16" s="278"/>
      <c r="F16" s="278"/>
      <c r="G16" s="321" t="s">
        <v>362</v>
      </c>
      <c r="H16" s="321"/>
      <c r="I16" s="321"/>
      <c r="J16" s="321"/>
      <c r="K16" s="321">
        <v>1</v>
      </c>
      <c r="L16" s="321"/>
      <c r="M16" s="321"/>
      <c r="N16" s="321"/>
      <c r="O16" s="70" t="s">
        <v>363</v>
      </c>
      <c r="P16" s="70" t="s">
        <v>364</v>
      </c>
      <c r="Q16" s="70" t="s">
        <v>365</v>
      </c>
      <c r="R16" s="70" t="s">
        <v>366</v>
      </c>
      <c r="S16" s="278" t="s">
        <v>367</v>
      </c>
      <c r="T16" s="278"/>
      <c r="U16" s="278"/>
      <c r="V16" s="322" t="s">
        <v>364</v>
      </c>
      <c r="W16" s="322"/>
      <c r="X16" s="322"/>
    </row>
    <row r="17" spans="2:27" ht="71.45" customHeight="1">
      <c r="B17" s="278"/>
      <c r="C17" s="278"/>
      <c r="D17" s="278"/>
      <c r="E17" s="278"/>
      <c r="F17" s="278"/>
      <c r="G17" s="321"/>
      <c r="H17" s="321"/>
      <c r="I17" s="321"/>
      <c r="J17" s="321"/>
      <c r="K17" s="321"/>
      <c r="L17" s="321"/>
      <c r="M17" s="321"/>
      <c r="N17" s="321"/>
      <c r="O17" s="95">
        <v>1</v>
      </c>
      <c r="P17" s="95">
        <v>1</v>
      </c>
      <c r="Q17" s="95">
        <v>1</v>
      </c>
      <c r="R17" s="95">
        <v>1</v>
      </c>
      <c r="S17" s="278"/>
      <c r="T17" s="278"/>
      <c r="U17" s="278"/>
      <c r="V17" s="322"/>
      <c r="W17" s="322"/>
      <c r="X17" s="322"/>
    </row>
    <row r="18" spans="2:27" ht="18" customHeight="1">
      <c r="B18" s="305" t="s">
        <v>368</v>
      </c>
      <c r="C18" s="306"/>
      <c r="D18" s="306"/>
      <c r="E18" s="306"/>
      <c r="F18" s="306"/>
      <c r="G18" s="306"/>
      <c r="H18" s="306"/>
      <c r="I18" s="306"/>
      <c r="J18" s="306"/>
      <c r="K18" s="306"/>
      <c r="L18" s="306"/>
      <c r="M18" s="306"/>
      <c r="N18" s="306"/>
      <c r="O18" s="306"/>
      <c r="P18" s="306"/>
      <c r="Q18" s="306"/>
      <c r="R18" s="306"/>
      <c r="S18" s="306"/>
      <c r="T18" s="306"/>
      <c r="U18" s="306"/>
      <c r="V18" s="306"/>
      <c r="W18" s="306"/>
      <c r="X18" s="307"/>
      <c r="Z18" s="51" t="s">
        <v>369</v>
      </c>
    </row>
    <row r="19" spans="2:27" ht="34.9" customHeight="1">
      <c r="B19" s="310" t="s">
        <v>370</v>
      </c>
      <c r="C19" s="312" t="s">
        <v>371</v>
      </c>
      <c r="D19" s="313"/>
      <c r="E19" s="312" t="s">
        <v>372</v>
      </c>
      <c r="F19" s="313"/>
      <c r="G19" s="316" t="s">
        <v>373</v>
      </c>
      <c r="H19" s="317"/>
      <c r="I19" s="317"/>
      <c r="J19" s="317"/>
      <c r="K19" s="317"/>
      <c r="L19" s="317"/>
      <c r="M19" s="317"/>
      <c r="N19" s="317"/>
      <c r="O19" s="317"/>
      <c r="P19" s="317"/>
      <c r="Q19" s="317"/>
      <c r="R19" s="318"/>
      <c r="S19" s="312" t="s">
        <v>374</v>
      </c>
      <c r="T19" s="319"/>
      <c r="U19" s="319"/>
      <c r="V19" s="319"/>
      <c r="W19" s="319"/>
      <c r="X19" s="313"/>
    </row>
    <row r="20" spans="2:27" ht="28.5" customHeight="1">
      <c r="B20" s="311"/>
      <c r="C20" s="314"/>
      <c r="D20" s="315"/>
      <c r="E20" s="314"/>
      <c r="F20" s="315"/>
      <c r="G20" s="298" t="s">
        <v>375</v>
      </c>
      <c r="H20" s="299"/>
      <c r="I20" s="300"/>
      <c r="J20" s="298" t="s">
        <v>376</v>
      </c>
      <c r="K20" s="299"/>
      <c r="L20" s="300"/>
      <c r="M20" s="301" t="s">
        <v>377</v>
      </c>
      <c r="N20" s="302"/>
      <c r="O20" s="303"/>
      <c r="P20" s="301" t="s">
        <v>378</v>
      </c>
      <c r="Q20" s="302"/>
      <c r="R20" s="303"/>
      <c r="S20" s="314"/>
      <c r="T20" s="320"/>
      <c r="U20" s="320"/>
      <c r="V20" s="320"/>
      <c r="W20" s="320"/>
      <c r="X20" s="315"/>
    </row>
    <row r="21" spans="2:27" ht="43.9" customHeight="1">
      <c r="B21" s="93" t="s">
        <v>379</v>
      </c>
      <c r="C21" s="270" t="s">
        <v>380</v>
      </c>
      <c r="D21" s="272"/>
      <c r="E21" s="308">
        <v>1</v>
      </c>
      <c r="F21" s="309"/>
      <c r="G21" s="308">
        <v>1</v>
      </c>
      <c r="H21" s="271"/>
      <c r="I21" s="272"/>
      <c r="J21" s="308" t="s">
        <v>381</v>
      </c>
      <c r="K21" s="271"/>
      <c r="L21" s="272"/>
      <c r="M21" s="308" t="s">
        <v>382</v>
      </c>
      <c r="N21" s="271"/>
      <c r="O21" s="272"/>
      <c r="P21" s="270" t="s">
        <v>383</v>
      </c>
      <c r="Q21" s="271"/>
      <c r="R21" s="272"/>
      <c r="S21" s="270" t="s">
        <v>384</v>
      </c>
      <c r="T21" s="271"/>
      <c r="U21" s="271"/>
      <c r="V21" s="271"/>
      <c r="W21" s="271"/>
      <c r="X21" s="272"/>
    </row>
    <row r="22" spans="2:27" ht="25.15" customHeight="1">
      <c r="B22" s="304" t="s">
        <v>385</v>
      </c>
      <c r="C22" s="304"/>
      <c r="D22" s="304"/>
      <c r="E22" s="304"/>
      <c r="F22" s="304"/>
      <c r="G22" s="304"/>
      <c r="H22" s="304"/>
      <c r="I22" s="304"/>
      <c r="J22" s="304"/>
      <c r="K22" s="304"/>
      <c r="L22" s="304"/>
      <c r="M22" s="304"/>
      <c r="N22" s="304" t="s">
        <v>386</v>
      </c>
      <c r="O22" s="304"/>
      <c r="P22" s="304"/>
      <c r="Q22" s="304"/>
      <c r="R22" s="304"/>
      <c r="S22" s="304"/>
      <c r="T22" s="304"/>
      <c r="U22" s="304"/>
      <c r="V22" s="304"/>
      <c r="W22" s="304"/>
      <c r="X22" s="304"/>
    </row>
    <row r="23" spans="2:27" ht="45.4" customHeight="1">
      <c r="B23" s="278" t="s">
        <v>387</v>
      </c>
      <c r="C23" s="278"/>
      <c r="D23" s="278"/>
      <c r="E23" s="278"/>
      <c r="F23" s="278"/>
      <c r="G23" s="278"/>
      <c r="H23" s="278"/>
      <c r="I23" s="278"/>
      <c r="J23" s="278"/>
      <c r="K23" s="278"/>
      <c r="L23" s="278"/>
      <c r="M23" s="278"/>
      <c r="N23" s="278" t="s">
        <v>388</v>
      </c>
      <c r="O23" s="278"/>
      <c r="P23" s="278"/>
      <c r="Q23" s="278"/>
      <c r="R23" s="278"/>
      <c r="S23" s="278"/>
      <c r="T23" s="278"/>
      <c r="U23" s="278"/>
      <c r="V23" s="278"/>
      <c r="W23" s="278"/>
      <c r="X23" s="278"/>
      <c r="AA23" s="54"/>
    </row>
    <row r="24" spans="2:27" ht="18.95" customHeight="1">
      <c r="B24" s="305" t="s">
        <v>389</v>
      </c>
      <c r="C24" s="306"/>
      <c r="D24" s="306"/>
      <c r="E24" s="306"/>
      <c r="F24" s="306"/>
      <c r="G24" s="306"/>
      <c r="H24" s="306"/>
      <c r="I24" s="306"/>
      <c r="J24" s="306"/>
      <c r="K24" s="306"/>
      <c r="L24" s="306"/>
      <c r="M24" s="306"/>
      <c r="N24" s="306"/>
      <c r="O24" s="306"/>
      <c r="P24" s="306"/>
      <c r="Q24" s="306"/>
      <c r="R24" s="306"/>
      <c r="S24" s="306"/>
      <c r="T24" s="306"/>
      <c r="U24" s="306"/>
      <c r="V24" s="306"/>
      <c r="W24" s="306"/>
      <c r="X24" s="307"/>
    </row>
    <row r="25" spans="2:27" ht="18.95" customHeight="1">
      <c r="B25" s="296" t="s">
        <v>390</v>
      </c>
      <c r="C25" s="297"/>
      <c r="D25" s="298" t="s">
        <v>391</v>
      </c>
      <c r="E25" s="299"/>
      <c r="F25" s="299"/>
      <c r="G25" s="299"/>
      <c r="H25" s="300"/>
      <c r="I25" s="298" t="s">
        <v>392</v>
      </c>
      <c r="J25" s="299"/>
      <c r="K25" s="299"/>
      <c r="L25" s="299"/>
      <c r="M25" s="300"/>
      <c r="N25" s="298" t="s">
        <v>393</v>
      </c>
      <c r="O25" s="299"/>
      <c r="P25" s="299"/>
      <c r="Q25" s="299"/>
      <c r="R25" s="299"/>
      <c r="S25" s="300"/>
      <c r="T25" s="301" t="s">
        <v>394</v>
      </c>
      <c r="U25" s="302"/>
      <c r="V25" s="302"/>
      <c r="W25" s="302"/>
      <c r="X25" s="303"/>
    </row>
    <row r="26" spans="2:27" ht="18.95" customHeight="1">
      <c r="B26" s="291" t="s">
        <v>395</v>
      </c>
      <c r="C26" s="291"/>
      <c r="D26" s="292">
        <v>3</v>
      </c>
      <c r="E26" s="293"/>
      <c r="F26" s="293"/>
      <c r="G26" s="293"/>
      <c r="H26" s="294"/>
      <c r="I26" s="292">
        <v>3</v>
      </c>
      <c r="J26" s="293"/>
      <c r="K26" s="293"/>
      <c r="L26" s="293"/>
      <c r="M26" s="294"/>
      <c r="N26" s="292">
        <v>0</v>
      </c>
      <c r="O26" s="293"/>
      <c r="P26" s="293"/>
      <c r="Q26" s="293"/>
      <c r="R26" s="293"/>
      <c r="S26" s="294"/>
      <c r="T26" s="292">
        <v>0</v>
      </c>
      <c r="U26" s="293"/>
      <c r="V26" s="293"/>
      <c r="W26" s="293"/>
      <c r="X26" s="294"/>
      <c r="Z26" s="56"/>
      <c r="AA26" s="56"/>
    </row>
    <row r="27" spans="2:27" ht="18.95" customHeight="1">
      <c r="B27" s="291" t="s">
        <v>396</v>
      </c>
      <c r="C27" s="291"/>
      <c r="D27" s="292">
        <v>3</v>
      </c>
      <c r="E27" s="293"/>
      <c r="F27" s="293"/>
      <c r="G27" s="293"/>
      <c r="H27" s="294"/>
      <c r="I27" s="292">
        <v>3</v>
      </c>
      <c r="J27" s="293"/>
      <c r="K27" s="293"/>
      <c r="L27" s="293"/>
      <c r="M27" s="294"/>
      <c r="N27" s="292">
        <v>0</v>
      </c>
      <c r="O27" s="293"/>
      <c r="P27" s="293"/>
      <c r="Q27" s="293"/>
      <c r="R27" s="293"/>
      <c r="S27" s="294"/>
      <c r="T27" s="292">
        <v>0</v>
      </c>
      <c r="U27" s="293"/>
      <c r="V27" s="293"/>
      <c r="W27" s="293"/>
      <c r="X27" s="294"/>
      <c r="Y27" s="54"/>
    </row>
    <row r="28" spans="2:27" ht="19.7" customHeight="1">
      <c r="B28" s="295" t="s">
        <v>397</v>
      </c>
      <c r="C28" s="295"/>
      <c r="D28" s="295"/>
      <c r="E28" s="295"/>
      <c r="F28" s="295"/>
      <c r="G28" s="295"/>
      <c r="H28" s="295"/>
      <c r="I28" s="295"/>
      <c r="J28" s="295"/>
      <c r="K28" s="295"/>
      <c r="L28" s="295"/>
      <c r="M28" s="295"/>
      <c r="N28" s="295"/>
      <c r="O28" s="295"/>
      <c r="P28" s="295"/>
      <c r="Q28" s="295"/>
      <c r="R28" s="295"/>
      <c r="S28" s="295"/>
      <c r="T28" s="295"/>
      <c r="U28" s="295"/>
      <c r="V28" s="295"/>
      <c r="W28" s="295"/>
      <c r="X28" s="295"/>
    </row>
    <row r="29" spans="2:27" ht="19.7" customHeight="1">
      <c r="B29" s="96"/>
      <c r="C29" s="97"/>
      <c r="D29" s="97"/>
      <c r="E29" s="97"/>
      <c r="F29" s="97"/>
      <c r="G29" s="97"/>
      <c r="H29" s="97"/>
      <c r="I29" s="97"/>
      <c r="J29" s="97"/>
      <c r="K29" s="97"/>
      <c r="L29" s="97"/>
      <c r="M29" s="97"/>
      <c r="N29" s="97"/>
      <c r="O29" s="97"/>
      <c r="P29" s="97"/>
      <c r="Q29" s="97"/>
      <c r="R29" s="97"/>
      <c r="S29" s="97"/>
      <c r="T29" s="97"/>
      <c r="U29" s="97"/>
      <c r="V29" s="97"/>
      <c r="W29" s="97"/>
      <c r="X29" s="98"/>
    </row>
    <row r="30" spans="2:27" ht="39" customHeight="1">
      <c r="B30" s="91" t="s">
        <v>398</v>
      </c>
      <c r="C30" s="94" t="s">
        <v>399</v>
      </c>
      <c r="D30" s="94" t="s">
        <v>400</v>
      </c>
      <c r="E30" s="94" t="s">
        <v>401</v>
      </c>
      <c r="H30" s="402"/>
      <c r="I30" s="402"/>
      <c r="J30" s="402"/>
      <c r="K30" s="402"/>
      <c r="L30" s="402"/>
      <c r="M30" s="402"/>
      <c r="N30" s="402"/>
      <c r="O30" s="402"/>
      <c r="P30" s="402"/>
      <c r="Q30" s="402"/>
      <c r="R30" s="402"/>
      <c r="S30" s="403"/>
      <c r="T30" s="403"/>
      <c r="U30" s="403"/>
      <c r="V30" s="403"/>
      <c r="W30" s="403"/>
      <c r="X30" s="404"/>
    </row>
    <row r="31" spans="2:27" ht="17.649999999999999" customHeight="1">
      <c r="B31" s="55" t="s">
        <v>27</v>
      </c>
      <c r="C31" s="58">
        <f>IF(ISERROR($D$26/$D$27),0,$D$26/$D$27)</f>
        <v>1</v>
      </c>
      <c r="D31" s="59">
        <f>$E$21</f>
        <v>1</v>
      </c>
      <c r="E31" s="275">
        <f>SUM(C31:C34)*0.25</f>
        <v>0.5</v>
      </c>
      <c r="H31" s="405"/>
      <c r="I31" s="405"/>
      <c r="J31" s="402"/>
      <c r="K31" s="402"/>
      <c r="L31" s="57"/>
      <c r="M31" s="72"/>
      <c r="N31" s="405"/>
      <c r="O31" s="405"/>
      <c r="P31" s="405"/>
      <c r="Q31" s="405"/>
      <c r="R31" s="405"/>
      <c r="S31" s="406"/>
      <c r="T31" s="406"/>
      <c r="U31" s="406"/>
      <c r="V31" s="406"/>
      <c r="W31" s="406"/>
      <c r="X31" s="407"/>
    </row>
    <row r="32" spans="2:27" ht="17.649999999999999" customHeight="1">
      <c r="B32" s="55" t="s">
        <v>30</v>
      </c>
      <c r="C32" s="58">
        <f>IF(ISERROR($I$26/$I$27),0,$I$26/$I$27)</f>
        <v>1</v>
      </c>
      <c r="D32" s="59">
        <f>$E$21</f>
        <v>1</v>
      </c>
      <c r="E32" s="276"/>
      <c r="H32" s="402"/>
      <c r="I32" s="402"/>
      <c r="J32" s="402"/>
      <c r="K32" s="402"/>
      <c r="L32" s="60"/>
      <c r="M32" s="57"/>
      <c r="N32" s="402"/>
      <c r="O32" s="402"/>
      <c r="P32" s="402"/>
      <c r="Q32" s="402"/>
      <c r="R32" s="402"/>
      <c r="S32" s="406"/>
      <c r="T32" s="406"/>
      <c r="U32" s="406"/>
      <c r="V32" s="406"/>
      <c r="W32" s="406"/>
      <c r="X32" s="407"/>
    </row>
    <row r="33" spans="2:27" ht="17.649999999999999" customHeight="1">
      <c r="B33" s="55" t="s">
        <v>33</v>
      </c>
      <c r="C33" s="58">
        <f>IF(ISERROR($N$26/$N$27),0,$N$26/$N$27)</f>
        <v>0</v>
      </c>
      <c r="D33" s="59">
        <f>$E$21</f>
        <v>1</v>
      </c>
      <c r="E33" s="276"/>
      <c r="H33" s="402"/>
      <c r="I33" s="402"/>
      <c r="J33" s="402"/>
      <c r="K33" s="402"/>
      <c r="L33" s="60"/>
      <c r="M33" s="57"/>
      <c r="N33" s="402"/>
      <c r="O33" s="402"/>
      <c r="P33" s="402"/>
      <c r="Q33" s="402"/>
      <c r="R33" s="402"/>
      <c r="S33" s="406"/>
      <c r="T33" s="406"/>
      <c r="U33" s="406"/>
      <c r="V33" s="406"/>
      <c r="W33" s="406"/>
      <c r="X33" s="407"/>
    </row>
    <row r="34" spans="2:27" ht="17.649999999999999" customHeight="1">
      <c r="B34" s="55" t="s">
        <v>36</v>
      </c>
      <c r="C34" s="58">
        <f>IF(ISERROR($T$26/$T$27),0,$T$26/$T$27)</f>
        <v>0</v>
      </c>
      <c r="D34" s="59">
        <f>$E$21</f>
        <v>1</v>
      </c>
      <c r="E34" s="277"/>
      <c r="H34" s="402"/>
      <c r="I34" s="402"/>
      <c r="J34" s="402"/>
      <c r="K34" s="402"/>
      <c r="L34" s="60"/>
      <c r="M34" s="57"/>
      <c r="N34" s="402"/>
      <c r="O34" s="402"/>
      <c r="P34" s="402"/>
      <c r="Q34" s="402"/>
      <c r="R34" s="402"/>
      <c r="S34" s="406"/>
      <c r="T34" s="406"/>
      <c r="U34" s="406"/>
      <c r="V34" s="406"/>
      <c r="W34" s="406"/>
      <c r="X34" s="407"/>
    </row>
    <row r="35" spans="2:27" ht="34.15" customHeight="1">
      <c r="B35" s="270" t="s">
        <v>402</v>
      </c>
      <c r="C35" s="271"/>
      <c r="D35" s="271"/>
      <c r="E35" s="272"/>
      <c r="H35" s="402"/>
      <c r="I35" s="402"/>
      <c r="J35" s="402"/>
      <c r="K35" s="402"/>
      <c r="L35" s="60"/>
      <c r="M35" s="57"/>
      <c r="N35" s="402"/>
      <c r="O35" s="402"/>
      <c r="P35" s="402"/>
      <c r="Q35" s="402"/>
      <c r="R35" s="402"/>
      <c r="S35" s="406"/>
      <c r="T35" s="406"/>
      <c r="U35" s="406"/>
      <c r="V35" s="406"/>
      <c r="W35" s="406"/>
      <c r="X35" s="407"/>
    </row>
    <row r="36" spans="2:27" ht="17.649999999999999" customHeight="1">
      <c r="B36" s="61"/>
      <c r="C36" s="62"/>
      <c r="D36" s="71"/>
      <c r="E36" s="71"/>
      <c r="H36" s="402"/>
      <c r="I36" s="402"/>
      <c r="J36" s="402"/>
      <c r="K36" s="402"/>
      <c r="L36" s="60"/>
      <c r="M36" s="57"/>
      <c r="N36" s="402"/>
      <c r="O36" s="402"/>
      <c r="P36" s="402"/>
      <c r="Q36" s="402"/>
      <c r="R36" s="402"/>
      <c r="S36" s="406"/>
      <c r="T36" s="406"/>
      <c r="U36" s="406"/>
      <c r="V36" s="406"/>
      <c r="W36" s="406"/>
      <c r="X36" s="407"/>
    </row>
    <row r="37" spans="2:27" ht="17.649999999999999" customHeight="1">
      <c r="B37" s="61"/>
      <c r="C37" s="62"/>
      <c r="D37" s="71"/>
      <c r="E37" s="71"/>
      <c r="H37" s="402"/>
      <c r="I37" s="402"/>
      <c r="J37" s="402"/>
      <c r="K37" s="402"/>
      <c r="L37" s="60"/>
      <c r="M37" s="57"/>
      <c r="N37" s="402"/>
      <c r="O37" s="402"/>
      <c r="P37" s="402"/>
      <c r="Q37" s="402"/>
      <c r="R37" s="402"/>
      <c r="S37" s="406"/>
      <c r="T37" s="406"/>
      <c r="U37" s="406"/>
      <c r="V37" s="406"/>
      <c r="W37" s="406"/>
      <c r="X37" s="407"/>
    </row>
    <row r="38" spans="2:27" ht="17.649999999999999" customHeight="1">
      <c r="B38" s="61"/>
      <c r="C38" s="62"/>
      <c r="D38" s="71"/>
      <c r="E38" s="71"/>
      <c r="H38" s="402"/>
      <c r="I38" s="402"/>
      <c r="J38" s="402"/>
      <c r="K38" s="402"/>
      <c r="L38" s="60"/>
      <c r="M38" s="57"/>
      <c r="N38" s="402"/>
      <c r="O38" s="402"/>
      <c r="P38" s="402"/>
      <c r="Q38" s="402"/>
      <c r="R38" s="402"/>
      <c r="S38" s="406"/>
      <c r="T38" s="406"/>
      <c r="U38" s="406"/>
      <c r="V38" s="406"/>
      <c r="W38" s="406"/>
      <c r="X38" s="407"/>
    </row>
    <row r="39" spans="2:27" ht="17.649999999999999" customHeight="1">
      <c r="B39" s="61"/>
      <c r="C39" s="62"/>
      <c r="D39" s="71"/>
      <c r="E39" s="71"/>
      <c r="H39" s="402"/>
      <c r="I39" s="402"/>
      <c r="J39" s="402"/>
      <c r="K39" s="402"/>
      <c r="L39" s="60"/>
      <c r="M39" s="57"/>
      <c r="N39" s="402"/>
      <c r="O39" s="402"/>
      <c r="P39" s="402"/>
      <c r="Q39" s="402"/>
      <c r="R39" s="402"/>
      <c r="S39" s="406"/>
      <c r="T39" s="406"/>
      <c r="U39" s="406"/>
      <c r="V39" s="406"/>
      <c r="W39" s="406"/>
      <c r="X39" s="407"/>
    </row>
    <row r="40" spans="2:27" ht="17.649999999999999" customHeight="1">
      <c r="B40" s="61"/>
      <c r="C40" s="62"/>
      <c r="D40" s="71"/>
      <c r="E40" s="71"/>
      <c r="H40" s="402"/>
      <c r="I40" s="402"/>
      <c r="J40" s="402"/>
      <c r="K40" s="402"/>
      <c r="L40" s="60"/>
      <c r="M40" s="57"/>
      <c r="N40" s="402"/>
      <c r="O40" s="402"/>
      <c r="P40" s="402"/>
      <c r="Q40" s="402"/>
      <c r="R40" s="402"/>
      <c r="S40" s="406"/>
      <c r="T40" s="406"/>
      <c r="U40" s="406"/>
      <c r="V40" s="406"/>
      <c r="W40" s="406"/>
      <c r="X40" s="407"/>
    </row>
    <row r="41" spans="2:27" ht="17.649999999999999" customHeight="1">
      <c r="B41" s="61"/>
      <c r="C41" s="62"/>
      <c r="D41" s="71"/>
      <c r="E41" s="71"/>
      <c r="H41" s="402"/>
      <c r="I41" s="402"/>
      <c r="J41" s="402"/>
      <c r="K41" s="402"/>
      <c r="L41" s="60"/>
      <c r="M41" s="57"/>
      <c r="N41" s="402"/>
      <c r="O41" s="402"/>
      <c r="P41" s="402"/>
      <c r="Q41" s="402"/>
      <c r="R41" s="402"/>
      <c r="S41" s="406"/>
      <c r="T41" s="406"/>
      <c r="U41" s="406"/>
      <c r="V41" s="406"/>
      <c r="W41" s="406"/>
      <c r="X41" s="407"/>
    </row>
    <row r="42" spans="2:27" ht="17.25" customHeight="1">
      <c r="B42" s="61"/>
      <c r="C42" s="62"/>
      <c r="D42" s="71"/>
      <c r="E42" s="71"/>
      <c r="H42" s="402"/>
      <c r="I42" s="402"/>
      <c r="J42" s="402"/>
      <c r="K42" s="402"/>
      <c r="L42" s="60"/>
      <c r="M42" s="57"/>
      <c r="N42" s="402"/>
      <c r="O42" s="402"/>
      <c r="P42" s="402"/>
      <c r="Q42" s="402"/>
      <c r="R42" s="402"/>
      <c r="S42" s="403"/>
      <c r="T42" s="403"/>
      <c r="U42" s="403"/>
      <c r="V42" s="403"/>
      <c r="W42" s="403"/>
      <c r="X42" s="404"/>
    </row>
    <row r="43" spans="2:27" ht="17.25" customHeight="1">
      <c r="B43" s="73"/>
      <c r="C43" s="74"/>
      <c r="D43" s="75"/>
      <c r="E43" s="75"/>
      <c r="F43" s="76"/>
      <c r="G43" s="76"/>
      <c r="H43" s="76"/>
      <c r="I43" s="76"/>
      <c r="J43" s="76"/>
      <c r="K43" s="76"/>
      <c r="L43" s="77"/>
      <c r="M43" s="99"/>
      <c r="N43" s="76"/>
      <c r="O43" s="76"/>
      <c r="P43" s="76"/>
      <c r="Q43" s="76"/>
      <c r="R43" s="76"/>
      <c r="S43" s="76"/>
      <c r="T43" s="76"/>
      <c r="U43" s="76"/>
      <c r="V43" s="76"/>
      <c r="W43" s="76"/>
      <c r="X43" s="78"/>
    </row>
    <row r="44" spans="2:27" ht="15.75" customHeight="1">
      <c r="B44" s="287" t="s">
        <v>403</v>
      </c>
      <c r="C44" s="287"/>
      <c r="D44" s="287"/>
      <c r="E44" s="287"/>
      <c r="F44" s="287"/>
      <c r="G44" s="287"/>
      <c r="H44" s="287"/>
      <c r="I44" s="287"/>
      <c r="J44" s="287"/>
      <c r="K44" s="287"/>
      <c r="L44" s="287"/>
      <c r="M44" s="287"/>
      <c r="N44" s="287"/>
      <c r="O44" s="287"/>
      <c r="P44" s="287"/>
      <c r="Q44" s="287"/>
      <c r="R44" s="287"/>
      <c r="S44" s="287"/>
      <c r="T44" s="287"/>
      <c r="U44" s="287"/>
      <c r="V44" s="287"/>
      <c r="W44" s="287"/>
      <c r="X44" s="287"/>
      <c r="Z44" s="63"/>
    </row>
    <row r="45" spans="2:27" ht="147" customHeight="1">
      <c r="B45" s="288" t="s">
        <v>404</v>
      </c>
      <c r="C45" s="289"/>
      <c r="D45" s="289"/>
      <c r="E45" s="289"/>
      <c r="F45" s="289"/>
      <c r="G45" s="289"/>
      <c r="H45" s="289"/>
      <c r="I45" s="289"/>
      <c r="J45" s="289"/>
      <c r="K45" s="289"/>
      <c r="L45" s="289"/>
      <c r="M45" s="289"/>
      <c r="N45" s="289"/>
      <c r="O45" s="289"/>
      <c r="P45" s="289"/>
      <c r="Q45" s="289"/>
      <c r="R45" s="289"/>
      <c r="S45" s="289"/>
      <c r="T45" s="289"/>
      <c r="U45" s="289"/>
      <c r="V45" s="289"/>
      <c r="W45" s="289"/>
      <c r="X45" s="290"/>
      <c r="Y45" s="57"/>
      <c r="Z45" s="57"/>
      <c r="AA45" s="57"/>
    </row>
    <row r="46" spans="2:27" ht="18" customHeight="1">
      <c r="B46" s="280" t="s">
        <v>405</v>
      </c>
      <c r="C46" s="280"/>
      <c r="D46" s="280"/>
      <c r="E46" s="280"/>
      <c r="F46" s="280"/>
      <c r="G46" s="280"/>
      <c r="H46" s="280"/>
      <c r="I46" s="280"/>
      <c r="J46" s="280"/>
      <c r="K46" s="280"/>
      <c r="L46" s="280"/>
      <c r="M46" s="280"/>
      <c r="N46" s="280"/>
      <c r="O46" s="280"/>
      <c r="P46" s="280"/>
      <c r="Q46" s="280"/>
      <c r="R46" s="280"/>
      <c r="S46" s="280"/>
      <c r="T46" s="280"/>
      <c r="U46" s="280"/>
      <c r="V46" s="280"/>
      <c r="W46" s="280"/>
      <c r="X46" s="280"/>
      <c r="Y46" s="64"/>
      <c r="Z46" s="62"/>
      <c r="AA46" s="60"/>
    </row>
    <row r="47" spans="2:27" ht="198.75" customHeight="1">
      <c r="B47" s="281" t="s">
        <v>406</v>
      </c>
      <c r="C47" s="282"/>
      <c r="D47" s="282"/>
      <c r="E47" s="282"/>
      <c r="F47" s="282"/>
      <c r="G47" s="282"/>
      <c r="H47" s="282"/>
      <c r="I47" s="282"/>
      <c r="J47" s="282"/>
      <c r="K47" s="282"/>
      <c r="L47" s="282"/>
      <c r="M47" s="282"/>
      <c r="N47" s="282"/>
      <c r="O47" s="282"/>
      <c r="P47" s="282"/>
      <c r="Q47" s="282"/>
      <c r="R47" s="282"/>
      <c r="S47" s="282"/>
      <c r="T47" s="282"/>
      <c r="U47" s="282"/>
      <c r="V47" s="282"/>
      <c r="W47" s="282"/>
      <c r="X47" s="283"/>
      <c r="Y47" s="64"/>
      <c r="Z47" s="62"/>
      <c r="AA47" s="60"/>
    </row>
    <row r="48" spans="2:27" ht="16.149999999999999" customHeight="1">
      <c r="B48" s="280" t="s">
        <v>407</v>
      </c>
      <c r="C48" s="280"/>
      <c r="D48" s="280"/>
      <c r="E48" s="280"/>
      <c r="F48" s="280"/>
      <c r="G48" s="280"/>
      <c r="H48" s="280"/>
      <c r="I48" s="280"/>
      <c r="J48" s="280"/>
      <c r="K48" s="280"/>
      <c r="L48" s="280"/>
      <c r="M48" s="280"/>
      <c r="N48" s="280"/>
      <c r="O48" s="280"/>
      <c r="P48" s="280"/>
      <c r="Q48" s="280"/>
      <c r="R48" s="280"/>
      <c r="S48" s="280"/>
      <c r="T48" s="280"/>
      <c r="U48" s="280"/>
      <c r="V48" s="280"/>
      <c r="W48" s="280"/>
      <c r="X48" s="280"/>
      <c r="Y48" s="64"/>
      <c r="Z48" s="62"/>
      <c r="AA48" s="60"/>
    </row>
    <row r="49" spans="2:27" ht="15.6" customHeight="1">
      <c r="B49" s="65" t="s">
        <v>3</v>
      </c>
      <c r="C49" s="284" t="s">
        <v>408</v>
      </c>
      <c r="D49" s="285"/>
      <c r="E49" s="286" t="s">
        <v>409</v>
      </c>
      <c r="F49" s="284"/>
      <c r="G49" s="284"/>
      <c r="H49" s="284"/>
      <c r="I49" s="284"/>
      <c r="J49" s="284"/>
      <c r="K49" s="285"/>
      <c r="L49" s="286" t="s">
        <v>410</v>
      </c>
      <c r="M49" s="284"/>
      <c r="N49" s="284"/>
      <c r="O49" s="284"/>
      <c r="P49" s="284"/>
      <c r="Q49" s="284"/>
      <c r="R49" s="284"/>
      <c r="S49" s="285"/>
      <c r="T49" s="286" t="s">
        <v>411</v>
      </c>
      <c r="U49" s="284"/>
      <c r="V49" s="284"/>
      <c r="W49" s="284"/>
      <c r="X49" s="285"/>
      <c r="Y49" s="64"/>
      <c r="Z49" s="62"/>
      <c r="AA49" s="60"/>
    </row>
    <row r="50" spans="2:27" ht="33" customHeight="1">
      <c r="B50" s="92">
        <v>1</v>
      </c>
      <c r="C50" s="279">
        <v>44305</v>
      </c>
      <c r="D50" s="278"/>
      <c r="E50" s="278" t="s">
        <v>412</v>
      </c>
      <c r="F50" s="278"/>
      <c r="G50" s="278"/>
      <c r="H50" s="278"/>
      <c r="I50" s="278"/>
      <c r="J50" s="278"/>
      <c r="K50" s="278"/>
      <c r="L50" s="278" t="s">
        <v>413</v>
      </c>
      <c r="M50" s="278"/>
      <c r="N50" s="278"/>
      <c r="O50" s="278"/>
      <c r="P50" s="278"/>
      <c r="Q50" s="278"/>
      <c r="R50" s="278"/>
      <c r="S50" s="278"/>
      <c r="T50" s="279">
        <v>44305</v>
      </c>
      <c r="U50" s="278"/>
      <c r="V50" s="278"/>
      <c r="W50" s="278"/>
      <c r="X50" s="278"/>
      <c r="Y50" s="64"/>
      <c r="Z50" s="62"/>
      <c r="AA50" s="60"/>
    </row>
    <row r="51" spans="2:27" ht="28.5" customHeight="1">
      <c r="B51" s="92">
        <v>2</v>
      </c>
      <c r="C51" s="279">
        <v>44720</v>
      </c>
      <c r="D51" s="278"/>
      <c r="E51" s="278" t="s">
        <v>414</v>
      </c>
      <c r="F51" s="278"/>
      <c r="G51" s="278"/>
      <c r="H51" s="278"/>
      <c r="I51" s="278"/>
      <c r="J51" s="278"/>
      <c r="K51" s="278"/>
      <c r="L51" s="278" t="s">
        <v>415</v>
      </c>
      <c r="M51" s="278"/>
      <c r="N51" s="278"/>
      <c r="O51" s="278"/>
      <c r="P51" s="278"/>
      <c r="Q51" s="278"/>
      <c r="R51" s="278"/>
      <c r="S51" s="278"/>
      <c r="T51" s="279">
        <v>44785</v>
      </c>
      <c r="U51" s="278"/>
      <c r="V51" s="278"/>
      <c r="W51" s="278"/>
      <c r="X51" s="278"/>
      <c r="Y51" s="64"/>
      <c r="Z51" s="62"/>
      <c r="AA51" s="60"/>
    </row>
    <row r="52" spans="2:27" ht="15" customHeight="1">
      <c r="B52" s="92"/>
      <c r="C52" s="279"/>
      <c r="D52" s="278"/>
      <c r="E52" s="278"/>
      <c r="F52" s="278"/>
      <c r="G52" s="278"/>
      <c r="H52" s="278"/>
      <c r="I52" s="278"/>
      <c r="J52" s="278"/>
      <c r="K52" s="278"/>
      <c r="L52" s="270"/>
      <c r="M52" s="271"/>
      <c r="N52" s="271"/>
      <c r="O52" s="271"/>
      <c r="P52" s="271"/>
      <c r="Q52" s="271"/>
      <c r="R52" s="271"/>
      <c r="S52" s="272"/>
      <c r="T52" s="278"/>
      <c r="U52" s="278"/>
      <c r="V52" s="278"/>
      <c r="W52" s="278"/>
      <c r="X52" s="278"/>
      <c r="Y52" s="64"/>
      <c r="Z52" s="62"/>
      <c r="AA52" s="60"/>
    </row>
    <row r="53" spans="2:27" ht="15" customHeight="1">
      <c r="B53" s="92"/>
      <c r="C53" s="278"/>
      <c r="D53" s="278"/>
      <c r="E53" s="278"/>
      <c r="F53" s="278"/>
      <c r="G53" s="278"/>
      <c r="H53" s="278"/>
      <c r="I53" s="278"/>
      <c r="J53" s="278"/>
      <c r="K53" s="278"/>
      <c r="L53" s="270"/>
      <c r="M53" s="271"/>
      <c r="N53" s="271"/>
      <c r="O53" s="271"/>
      <c r="P53" s="271"/>
      <c r="Q53" s="271"/>
      <c r="R53" s="271"/>
      <c r="S53" s="272"/>
      <c r="T53" s="278"/>
      <c r="U53" s="278"/>
      <c r="V53" s="278"/>
      <c r="W53" s="278"/>
      <c r="X53" s="278"/>
      <c r="Y53" s="64"/>
      <c r="Z53" s="62"/>
      <c r="AA53" s="60"/>
    </row>
    <row r="54" spans="2:27" ht="15" customHeight="1">
      <c r="B54" s="92"/>
      <c r="C54" s="278"/>
      <c r="D54" s="278"/>
      <c r="E54" s="278"/>
      <c r="F54" s="278"/>
      <c r="G54" s="278"/>
      <c r="H54" s="278"/>
      <c r="I54" s="278"/>
      <c r="J54" s="278"/>
      <c r="K54" s="278"/>
      <c r="L54" s="270"/>
      <c r="M54" s="271"/>
      <c r="N54" s="271"/>
      <c r="O54" s="271"/>
      <c r="P54" s="271"/>
      <c r="Q54" s="271"/>
      <c r="R54" s="271"/>
      <c r="S54" s="272"/>
      <c r="T54" s="278"/>
      <c r="U54" s="278"/>
      <c r="V54" s="278"/>
      <c r="W54" s="278"/>
      <c r="X54" s="278"/>
      <c r="Y54" s="64"/>
      <c r="Z54" s="62"/>
      <c r="AA54" s="60"/>
    </row>
    <row r="55" spans="2:27" ht="15.6" customHeight="1">
      <c r="B55" s="267" t="s">
        <v>416</v>
      </c>
      <c r="C55" s="268"/>
      <c r="D55" s="268"/>
      <c r="E55" s="268"/>
      <c r="F55" s="268"/>
      <c r="G55" s="268"/>
      <c r="H55" s="268"/>
      <c r="I55" s="268"/>
      <c r="J55" s="268"/>
      <c r="K55" s="268"/>
      <c r="L55" s="268"/>
      <c r="M55" s="268"/>
      <c r="N55" s="268"/>
      <c r="O55" s="268"/>
      <c r="P55" s="268"/>
      <c r="Q55" s="268"/>
      <c r="R55" s="268"/>
      <c r="S55" s="268"/>
      <c r="T55" s="268"/>
      <c r="U55" s="268"/>
      <c r="V55" s="268"/>
      <c r="W55" s="268"/>
      <c r="X55" s="269"/>
      <c r="Y55" s="64"/>
      <c r="Z55" s="62"/>
      <c r="AA55" s="60"/>
    </row>
    <row r="56" spans="2:27" ht="26.45" customHeight="1">
      <c r="B56" s="66" t="s">
        <v>417</v>
      </c>
      <c r="C56" s="270" t="s">
        <v>418</v>
      </c>
      <c r="D56" s="271"/>
      <c r="E56" s="271"/>
      <c r="F56" s="271"/>
      <c r="G56" s="271"/>
      <c r="H56" s="271"/>
      <c r="I56" s="271"/>
      <c r="J56" s="271"/>
      <c r="K56" s="271"/>
      <c r="L56" s="271"/>
      <c r="M56" s="272"/>
      <c r="N56" s="273" t="s">
        <v>419</v>
      </c>
      <c r="O56" s="274"/>
      <c r="P56" s="270" t="s">
        <v>420</v>
      </c>
      <c r="Q56" s="271"/>
      <c r="R56" s="271"/>
      <c r="S56" s="271"/>
      <c r="T56" s="271"/>
      <c r="U56" s="271"/>
      <c r="V56" s="271"/>
      <c r="W56" s="271"/>
      <c r="X56" s="272"/>
    </row>
    <row r="57" spans="2:27" ht="24.6" customHeight="1">
      <c r="B57" s="66" t="s">
        <v>421</v>
      </c>
      <c r="C57" s="270" t="s">
        <v>422</v>
      </c>
      <c r="D57" s="271"/>
      <c r="E57" s="271"/>
      <c r="F57" s="271"/>
      <c r="G57" s="271"/>
      <c r="H57" s="271"/>
      <c r="I57" s="271"/>
      <c r="J57" s="271"/>
      <c r="K57" s="271"/>
      <c r="L57" s="271"/>
      <c r="M57" s="272"/>
      <c r="N57" s="273" t="s">
        <v>419</v>
      </c>
      <c r="O57" s="274"/>
      <c r="P57" s="270" t="s">
        <v>423</v>
      </c>
      <c r="Q57" s="271"/>
      <c r="R57" s="271"/>
      <c r="S57" s="271"/>
      <c r="T57" s="271"/>
      <c r="U57" s="271"/>
      <c r="V57" s="271"/>
      <c r="W57" s="271"/>
      <c r="X57" s="272"/>
    </row>
    <row r="58" spans="2:27" ht="27.6" customHeight="1">
      <c r="B58" s="66" t="s">
        <v>424</v>
      </c>
      <c r="C58" s="270" t="s">
        <v>425</v>
      </c>
      <c r="D58" s="271"/>
      <c r="E58" s="271"/>
      <c r="F58" s="271"/>
      <c r="G58" s="271"/>
      <c r="H58" s="271"/>
      <c r="I58" s="271"/>
      <c r="J58" s="271"/>
      <c r="K58" s="271"/>
      <c r="L58" s="271"/>
      <c r="M58" s="272"/>
      <c r="N58" s="273" t="s">
        <v>419</v>
      </c>
      <c r="O58" s="274"/>
      <c r="P58" s="270" t="s">
        <v>426</v>
      </c>
      <c r="Q58" s="271"/>
      <c r="R58" s="271"/>
      <c r="S58" s="271"/>
      <c r="T58" s="271"/>
      <c r="U58" s="271"/>
      <c r="V58" s="271"/>
      <c r="W58" s="271"/>
      <c r="X58" s="272"/>
    </row>
    <row r="59" spans="2:27" ht="13.5" customHeight="1">
      <c r="B59" s="267" t="s">
        <v>427</v>
      </c>
      <c r="C59" s="268"/>
      <c r="D59" s="268"/>
      <c r="E59" s="268"/>
      <c r="F59" s="268"/>
      <c r="G59" s="268"/>
      <c r="H59" s="268"/>
      <c r="I59" s="268"/>
      <c r="J59" s="268"/>
      <c r="K59" s="268"/>
      <c r="L59" s="268"/>
      <c r="M59" s="268"/>
      <c r="N59" s="268"/>
      <c r="O59" s="268"/>
      <c r="P59" s="268"/>
      <c r="Q59" s="268"/>
      <c r="R59" s="268"/>
      <c r="S59" s="268"/>
      <c r="T59" s="268"/>
      <c r="U59" s="268"/>
      <c r="V59" s="268"/>
      <c r="W59" s="268"/>
      <c r="X59" s="269"/>
    </row>
    <row r="60" spans="2:27" ht="21.6" customHeight="1">
      <c r="B60" s="66" t="s">
        <v>428</v>
      </c>
      <c r="C60" s="270"/>
      <c r="D60" s="271"/>
      <c r="E60" s="271"/>
      <c r="F60" s="271"/>
      <c r="G60" s="271"/>
      <c r="H60" s="271"/>
      <c r="I60" s="271"/>
      <c r="J60" s="271"/>
      <c r="K60" s="271"/>
      <c r="L60" s="271"/>
      <c r="M60" s="272"/>
      <c r="N60" s="273" t="s">
        <v>419</v>
      </c>
      <c r="O60" s="274"/>
      <c r="P60" s="270"/>
      <c r="Q60" s="271"/>
      <c r="R60" s="271"/>
      <c r="S60" s="271"/>
      <c r="T60" s="271"/>
      <c r="U60" s="271"/>
      <c r="V60" s="271"/>
      <c r="W60" s="271"/>
      <c r="X60" s="272"/>
    </row>
    <row r="61" spans="2:27" ht="21.6" customHeight="1">
      <c r="B61" s="66" t="s">
        <v>428</v>
      </c>
      <c r="C61" s="270"/>
      <c r="D61" s="271"/>
      <c r="E61" s="271"/>
      <c r="F61" s="271"/>
      <c r="G61" s="271"/>
      <c r="H61" s="271"/>
      <c r="I61" s="271"/>
      <c r="J61" s="271"/>
      <c r="K61" s="271"/>
      <c r="L61" s="271"/>
      <c r="M61" s="272"/>
      <c r="N61" s="273" t="s">
        <v>419</v>
      </c>
      <c r="O61" s="274"/>
      <c r="P61" s="270"/>
      <c r="Q61" s="271"/>
      <c r="R61" s="271"/>
      <c r="S61" s="271"/>
      <c r="T61" s="271"/>
      <c r="U61" s="271"/>
      <c r="V61" s="271"/>
      <c r="W61" s="271"/>
      <c r="X61" s="272"/>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5"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CCF13-C276-4DC3-AEAE-96AD0CC73014}">
  <sheetPr>
    <pageSetUpPr fitToPage="1"/>
  </sheetPr>
  <dimension ref="B1:AC61"/>
  <sheetViews>
    <sheetView showGridLines="0" view="pageBreakPreview" topLeftCell="B46" zoomScaleNormal="100" zoomScaleSheetLayoutView="100" workbookViewId="0">
      <selection activeCell="Q67" sqref="Q67"/>
    </sheetView>
  </sheetViews>
  <sheetFormatPr baseColWidth="10" defaultColWidth="5.28515625" defaultRowHeight="13.5" customHeight="1"/>
  <cols>
    <col min="1" max="1" width="5.28515625" style="51"/>
    <col min="2" max="2" width="12.5703125" style="51" bestFit="1" customWidth="1"/>
    <col min="3" max="3" width="12.140625" style="51" customWidth="1"/>
    <col min="4" max="4" width="13.140625" style="67" customWidth="1"/>
    <col min="5" max="5" width="12.140625" style="67" customWidth="1"/>
    <col min="6" max="12" width="7.7109375" style="51" customWidth="1"/>
    <col min="13" max="13" width="12.42578125" style="51" customWidth="1"/>
    <col min="14" max="23" width="7.7109375" style="51" customWidth="1"/>
    <col min="24" max="24" width="10.85546875" style="51" customWidth="1"/>
    <col min="25" max="25" width="42.28515625" style="51" customWidth="1"/>
    <col min="26" max="26" width="12.140625" style="51" customWidth="1"/>
    <col min="27" max="27" width="30.7109375" style="51" customWidth="1"/>
    <col min="28" max="28" width="16.85546875" style="52" customWidth="1"/>
    <col min="29" max="29" width="5.28515625" style="52"/>
    <col min="30" max="16384" width="5.28515625" style="51"/>
  </cols>
  <sheetData>
    <row r="1" spans="2:27" ht="15.6" customHeight="1">
      <c r="B1" s="304"/>
      <c r="C1" s="304"/>
      <c r="D1" s="304" t="s">
        <v>0</v>
      </c>
      <c r="E1" s="304"/>
      <c r="F1" s="304"/>
      <c r="G1" s="304"/>
      <c r="H1" s="304"/>
      <c r="I1" s="304"/>
      <c r="J1" s="304"/>
      <c r="K1" s="304"/>
      <c r="L1" s="304"/>
      <c r="M1" s="304"/>
      <c r="N1" s="304"/>
      <c r="O1" s="304"/>
      <c r="P1" s="304"/>
      <c r="Q1" s="304"/>
      <c r="R1" s="304"/>
      <c r="S1" s="335" t="s">
        <v>1</v>
      </c>
      <c r="T1" s="335"/>
      <c r="U1" s="335"/>
      <c r="V1" s="336" t="s">
        <v>328</v>
      </c>
      <c r="W1" s="336"/>
      <c r="X1" s="336"/>
    </row>
    <row r="2" spans="2:27" ht="12.75">
      <c r="B2" s="304"/>
      <c r="C2" s="304"/>
      <c r="D2" s="304"/>
      <c r="E2" s="304"/>
      <c r="F2" s="304"/>
      <c r="G2" s="304"/>
      <c r="H2" s="304"/>
      <c r="I2" s="304"/>
      <c r="J2" s="304"/>
      <c r="K2" s="304"/>
      <c r="L2" s="304"/>
      <c r="M2" s="304"/>
      <c r="N2" s="304"/>
      <c r="O2" s="304"/>
      <c r="P2" s="304"/>
      <c r="Q2" s="304"/>
      <c r="R2" s="304"/>
      <c r="S2" s="335" t="s">
        <v>3</v>
      </c>
      <c r="T2" s="335"/>
      <c r="U2" s="335"/>
      <c r="V2" s="337" t="s">
        <v>329</v>
      </c>
      <c r="W2" s="337"/>
      <c r="X2" s="337"/>
    </row>
    <row r="3" spans="2:27" ht="12.75">
      <c r="B3" s="304"/>
      <c r="C3" s="304"/>
      <c r="D3" s="304" t="s">
        <v>330</v>
      </c>
      <c r="E3" s="304"/>
      <c r="F3" s="304"/>
      <c r="G3" s="304"/>
      <c r="H3" s="304"/>
      <c r="I3" s="304"/>
      <c r="J3" s="304"/>
      <c r="K3" s="304"/>
      <c r="L3" s="304"/>
      <c r="M3" s="304"/>
      <c r="N3" s="304"/>
      <c r="O3" s="304"/>
      <c r="P3" s="304"/>
      <c r="Q3" s="304"/>
      <c r="R3" s="304"/>
      <c r="S3" s="335" t="s">
        <v>5</v>
      </c>
      <c r="T3" s="335"/>
      <c r="U3" s="335"/>
      <c r="V3" s="336" t="s">
        <v>6</v>
      </c>
      <c r="W3" s="336"/>
      <c r="X3" s="336"/>
    </row>
    <row r="4" spans="2:27" ht="15.6" customHeight="1">
      <c r="B4" s="304"/>
      <c r="C4" s="304"/>
      <c r="D4" s="304"/>
      <c r="E4" s="304"/>
      <c r="F4" s="304"/>
      <c r="G4" s="304"/>
      <c r="H4" s="304"/>
      <c r="I4" s="304"/>
      <c r="J4" s="304"/>
      <c r="K4" s="304"/>
      <c r="L4" s="304"/>
      <c r="M4" s="304"/>
      <c r="N4" s="304"/>
      <c r="O4" s="304"/>
      <c r="P4" s="304"/>
      <c r="Q4" s="304"/>
      <c r="R4" s="304"/>
      <c r="S4" s="335" t="s">
        <v>331</v>
      </c>
      <c r="T4" s="335"/>
      <c r="U4" s="335"/>
      <c r="V4" s="333">
        <v>44725</v>
      </c>
      <c r="W4" s="334"/>
      <c r="X4" s="334"/>
    </row>
    <row r="5" spans="2:27" ht="9" customHeight="1">
      <c r="B5" s="298"/>
      <c r="C5" s="299"/>
      <c r="D5" s="299"/>
      <c r="E5" s="299"/>
      <c r="F5" s="299"/>
      <c r="G5" s="299"/>
      <c r="H5" s="299"/>
      <c r="I5" s="299"/>
      <c r="J5" s="299"/>
      <c r="K5" s="299"/>
      <c r="L5" s="299"/>
      <c r="M5" s="299"/>
      <c r="N5" s="299"/>
      <c r="O5" s="299"/>
      <c r="P5" s="299"/>
      <c r="Q5" s="299"/>
      <c r="R5" s="299"/>
      <c r="S5" s="299"/>
      <c r="T5" s="299"/>
      <c r="U5" s="299"/>
      <c r="V5" s="299"/>
      <c r="W5" s="299"/>
      <c r="X5" s="300"/>
    </row>
    <row r="6" spans="2:27" ht="18.600000000000001" customHeight="1">
      <c r="B6" s="305" t="s">
        <v>332</v>
      </c>
      <c r="C6" s="306"/>
      <c r="D6" s="306"/>
      <c r="E6" s="306"/>
      <c r="F6" s="306"/>
      <c r="G6" s="306"/>
      <c r="H6" s="306"/>
      <c r="I6" s="306"/>
      <c r="J6" s="306"/>
      <c r="K6" s="306"/>
      <c r="L6" s="306"/>
      <c r="M6" s="306"/>
      <c r="N6" s="306"/>
      <c r="O6" s="306"/>
      <c r="P6" s="306"/>
      <c r="Q6" s="306"/>
      <c r="R6" s="306"/>
      <c r="S6" s="306"/>
      <c r="T6" s="306"/>
      <c r="U6" s="306"/>
      <c r="V6" s="306"/>
      <c r="W6" s="306"/>
      <c r="X6" s="307"/>
    </row>
    <row r="7" spans="2:27" ht="16.899999999999999" customHeight="1">
      <c r="B7" s="298" t="s">
        <v>333</v>
      </c>
      <c r="C7" s="299"/>
      <c r="D7" s="299"/>
      <c r="E7" s="299"/>
      <c r="F7" s="299"/>
      <c r="G7" s="299"/>
      <c r="H7" s="300"/>
      <c r="I7" s="298" t="s">
        <v>334</v>
      </c>
      <c r="J7" s="299"/>
      <c r="K7" s="299"/>
      <c r="L7" s="299"/>
      <c r="M7" s="299"/>
      <c r="N7" s="299"/>
      <c r="O7" s="299"/>
      <c r="P7" s="299"/>
      <c r="Q7" s="299"/>
      <c r="R7" s="299"/>
      <c r="S7" s="299"/>
      <c r="T7" s="300"/>
      <c r="U7" s="298" t="s">
        <v>335</v>
      </c>
      <c r="V7" s="299"/>
      <c r="W7" s="299"/>
      <c r="X7" s="300"/>
    </row>
    <row r="8" spans="2:27" ht="26.45" customHeight="1">
      <c r="B8" s="292" t="s">
        <v>336</v>
      </c>
      <c r="C8" s="293"/>
      <c r="D8" s="293"/>
      <c r="E8" s="293"/>
      <c r="F8" s="293"/>
      <c r="G8" s="293"/>
      <c r="H8" s="294"/>
      <c r="I8" s="292" t="s">
        <v>337</v>
      </c>
      <c r="J8" s="293"/>
      <c r="K8" s="293"/>
      <c r="L8" s="293"/>
      <c r="M8" s="293"/>
      <c r="N8" s="293"/>
      <c r="O8" s="293"/>
      <c r="P8" s="293"/>
      <c r="Q8" s="293"/>
      <c r="R8" s="293"/>
      <c r="S8" s="293"/>
      <c r="T8" s="294"/>
      <c r="U8" s="292" t="s">
        <v>338</v>
      </c>
      <c r="V8" s="293"/>
      <c r="W8" s="293"/>
      <c r="X8" s="294"/>
    </row>
    <row r="9" spans="2:27" ht="19.149999999999999" customHeight="1">
      <c r="B9" s="305" t="s">
        <v>339</v>
      </c>
      <c r="C9" s="306"/>
      <c r="D9" s="306"/>
      <c r="E9" s="306"/>
      <c r="F9" s="306"/>
      <c r="G9" s="306"/>
      <c r="H9" s="306"/>
      <c r="I9" s="306"/>
      <c r="J9" s="306"/>
      <c r="K9" s="306"/>
      <c r="L9" s="306"/>
      <c r="M9" s="306"/>
      <c r="N9" s="306"/>
      <c r="O9" s="306"/>
      <c r="P9" s="306"/>
      <c r="Q9" s="306"/>
      <c r="R9" s="306"/>
      <c r="S9" s="306"/>
      <c r="T9" s="306"/>
      <c r="U9" s="306"/>
      <c r="V9" s="306"/>
      <c r="W9" s="306"/>
      <c r="X9" s="307"/>
    </row>
    <row r="10" spans="2:27" ht="15" customHeight="1">
      <c r="B10" s="304" t="s">
        <v>340</v>
      </c>
      <c r="C10" s="304"/>
      <c r="D10" s="304"/>
      <c r="E10" s="304"/>
      <c r="F10" s="304"/>
      <c r="G10" s="298" t="s">
        <v>341</v>
      </c>
      <c r="H10" s="299"/>
      <c r="I10" s="299"/>
      <c r="J10" s="299"/>
      <c r="K10" s="299"/>
      <c r="L10" s="299"/>
      <c r="M10" s="299"/>
      <c r="N10" s="299"/>
      <c r="O10" s="300"/>
      <c r="P10" s="298" t="s">
        <v>342</v>
      </c>
      <c r="Q10" s="299"/>
      <c r="R10" s="299"/>
      <c r="S10" s="299"/>
      <c r="T10" s="299"/>
      <c r="U10" s="300"/>
      <c r="V10" s="298" t="s">
        <v>3</v>
      </c>
      <c r="W10" s="299"/>
      <c r="X10" s="300"/>
    </row>
    <row r="11" spans="2:27" ht="34.9" customHeight="1">
      <c r="B11" s="278" t="s">
        <v>429</v>
      </c>
      <c r="C11" s="278"/>
      <c r="D11" s="278"/>
      <c r="E11" s="278"/>
      <c r="F11" s="278"/>
      <c r="G11" s="270" t="s">
        <v>344</v>
      </c>
      <c r="H11" s="271"/>
      <c r="I11" s="271"/>
      <c r="J11" s="271"/>
      <c r="K11" s="271"/>
      <c r="L11" s="271"/>
      <c r="M11" s="271"/>
      <c r="N11" s="271"/>
      <c r="O11" s="272"/>
      <c r="P11" s="292" t="s">
        <v>430</v>
      </c>
      <c r="Q11" s="293"/>
      <c r="R11" s="293"/>
      <c r="S11" s="293"/>
      <c r="T11" s="293"/>
      <c r="U11" s="294"/>
      <c r="V11" s="329" t="s">
        <v>346</v>
      </c>
      <c r="W11" s="330"/>
      <c r="X11" s="331"/>
    </row>
    <row r="12" spans="2:27" ht="49.9" customHeight="1">
      <c r="B12" s="304" t="s">
        <v>347</v>
      </c>
      <c r="C12" s="304"/>
      <c r="D12" s="304"/>
      <c r="E12" s="304"/>
      <c r="F12" s="304" t="s">
        <v>348</v>
      </c>
      <c r="G12" s="304"/>
      <c r="H12" s="304"/>
      <c r="I12" s="304"/>
      <c r="J12" s="304"/>
      <c r="K12" s="304"/>
      <c r="L12" s="304"/>
      <c r="M12" s="304"/>
      <c r="N12" s="332" t="s">
        <v>349</v>
      </c>
      <c r="O12" s="332"/>
      <c r="P12" s="332"/>
      <c r="Q12" s="332"/>
      <c r="R12" s="332"/>
      <c r="S12" s="304" t="s">
        <v>350</v>
      </c>
      <c r="T12" s="304"/>
      <c r="U12" s="304"/>
      <c r="V12" s="304"/>
      <c r="W12" s="304"/>
      <c r="X12" s="304"/>
    </row>
    <row r="13" spans="2:27" ht="81.599999999999994" customHeight="1">
      <c r="B13" s="278" t="s">
        <v>351</v>
      </c>
      <c r="C13" s="278"/>
      <c r="D13" s="278"/>
      <c r="E13" s="278"/>
      <c r="F13" s="278" t="s">
        <v>352</v>
      </c>
      <c r="G13" s="278"/>
      <c r="H13" s="278"/>
      <c r="I13" s="278"/>
      <c r="J13" s="278"/>
      <c r="K13" s="278"/>
      <c r="L13" s="278"/>
      <c r="M13" s="278"/>
      <c r="N13" s="278" t="s">
        <v>353</v>
      </c>
      <c r="O13" s="278"/>
      <c r="P13" s="278"/>
      <c r="Q13" s="278"/>
      <c r="R13" s="278"/>
      <c r="S13" s="278" t="s">
        <v>353</v>
      </c>
      <c r="T13" s="278"/>
      <c r="U13" s="278"/>
      <c r="V13" s="278"/>
      <c r="W13" s="278"/>
      <c r="X13" s="278"/>
    </row>
    <row r="14" spans="2:27" ht="12" customHeight="1">
      <c r="B14" s="323" t="s">
        <v>354</v>
      </c>
      <c r="C14" s="324"/>
      <c r="D14" s="324"/>
      <c r="E14" s="324"/>
      <c r="F14" s="325"/>
      <c r="G14" s="312" t="s">
        <v>355</v>
      </c>
      <c r="H14" s="319"/>
      <c r="I14" s="319"/>
      <c r="J14" s="313"/>
      <c r="K14" s="323" t="s">
        <v>356</v>
      </c>
      <c r="L14" s="324"/>
      <c r="M14" s="324"/>
      <c r="N14" s="325"/>
      <c r="O14" s="298" t="s">
        <v>357</v>
      </c>
      <c r="P14" s="299"/>
      <c r="Q14" s="299"/>
      <c r="R14" s="299"/>
      <c r="S14" s="299"/>
      <c r="T14" s="299"/>
      <c r="U14" s="299"/>
      <c r="V14" s="299"/>
      <c r="W14" s="299"/>
      <c r="X14" s="300"/>
      <c r="Y14" s="53"/>
      <c r="Z14" s="53"/>
      <c r="AA14" s="53"/>
    </row>
    <row r="15" spans="2:27" ht="64.900000000000006" customHeight="1">
      <c r="B15" s="326"/>
      <c r="C15" s="327"/>
      <c r="D15" s="327"/>
      <c r="E15" s="327"/>
      <c r="F15" s="328"/>
      <c r="G15" s="314"/>
      <c r="H15" s="320"/>
      <c r="I15" s="320"/>
      <c r="J15" s="315"/>
      <c r="K15" s="326"/>
      <c r="L15" s="327"/>
      <c r="M15" s="327"/>
      <c r="N15" s="328"/>
      <c r="O15" s="298" t="s">
        <v>358</v>
      </c>
      <c r="P15" s="299"/>
      <c r="Q15" s="299"/>
      <c r="R15" s="300"/>
      <c r="S15" s="301" t="s">
        <v>359</v>
      </c>
      <c r="T15" s="302"/>
      <c r="U15" s="303"/>
      <c r="V15" s="301" t="s">
        <v>360</v>
      </c>
      <c r="W15" s="302"/>
      <c r="X15" s="303"/>
      <c r="Y15" s="53"/>
      <c r="Z15" s="53"/>
      <c r="AA15" s="53"/>
    </row>
    <row r="16" spans="2:27" ht="25.9" customHeight="1">
      <c r="B16" s="278" t="s">
        <v>431</v>
      </c>
      <c r="C16" s="278"/>
      <c r="D16" s="278"/>
      <c r="E16" s="278"/>
      <c r="F16" s="278"/>
      <c r="G16" s="321" t="s">
        <v>362</v>
      </c>
      <c r="H16" s="321"/>
      <c r="I16" s="321"/>
      <c r="J16" s="321"/>
      <c r="K16" s="321">
        <v>1</v>
      </c>
      <c r="L16" s="321"/>
      <c r="M16" s="321"/>
      <c r="N16" s="321"/>
      <c r="O16" s="70" t="s">
        <v>363</v>
      </c>
      <c r="P16" s="70" t="s">
        <v>364</v>
      </c>
      <c r="Q16" s="70" t="s">
        <v>365</v>
      </c>
      <c r="R16" s="70" t="s">
        <v>366</v>
      </c>
      <c r="S16" s="278" t="s">
        <v>367</v>
      </c>
      <c r="T16" s="278"/>
      <c r="U16" s="278"/>
      <c r="V16" s="322" t="s">
        <v>364</v>
      </c>
      <c r="W16" s="322"/>
      <c r="X16" s="322"/>
    </row>
    <row r="17" spans="2:27" ht="71.45" customHeight="1">
      <c r="B17" s="278"/>
      <c r="C17" s="278"/>
      <c r="D17" s="278"/>
      <c r="E17" s="278"/>
      <c r="F17" s="278"/>
      <c r="G17" s="321"/>
      <c r="H17" s="321"/>
      <c r="I17" s="321"/>
      <c r="J17" s="321"/>
      <c r="K17" s="321"/>
      <c r="L17" s="321"/>
      <c r="M17" s="321"/>
      <c r="N17" s="321"/>
      <c r="O17" s="95">
        <v>1</v>
      </c>
      <c r="P17" s="95">
        <v>1</v>
      </c>
      <c r="Q17" s="95">
        <v>1</v>
      </c>
      <c r="R17" s="95">
        <v>1</v>
      </c>
      <c r="S17" s="278"/>
      <c r="T17" s="278"/>
      <c r="U17" s="278"/>
      <c r="V17" s="322"/>
      <c r="W17" s="322"/>
      <c r="X17" s="322"/>
    </row>
    <row r="18" spans="2:27" ht="18" customHeight="1">
      <c r="B18" s="305" t="s">
        <v>368</v>
      </c>
      <c r="C18" s="306"/>
      <c r="D18" s="306"/>
      <c r="E18" s="306"/>
      <c r="F18" s="306"/>
      <c r="G18" s="306"/>
      <c r="H18" s="306"/>
      <c r="I18" s="306"/>
      <c r="J18" s="306"/>
      <c r="K18" s="306"/>
      <c r="L18" s="306"/>
      <c r="M18" s="306"/>
      <c r="N18" s="306"/>
      <c r="O18" s="306"/>
      <c r="P18" s="306"/>
      <c r="Q18" s="306"/>
      <c r="R18" s="306"/>
      <c r="S18" s="306"/>
      <c r="T18" s="306"/>
      <c r="U18" s="306"/>
      <c r="V18" s="306"/>
      <c r="W18" s="306"/>
      <c r="X18" s="307"/>
      <c r="Z18" s="51" t="s">
        <v>369</v>
      </c>
    </row>
    <row r="19" spans="2:27" ht="34.9" customHeight="1">
      <c r="B19" s="310" t="s">
        <v>370</v>
      </c>
      <c r="C19" s="312" t="s">
        <v>371</v>
      </c>
      <c r="D19" s="313"/>
      <c r="E19" s="312" t="s">
        <v>372</v>
      </c>
      <c r="F19" s="313"/>
      <c r="G19" s="316" t="s">
        <v>373</v>
      </c>
      <c r="H19" s="317"/>
      <c r="I19" s="317"/>
      <c r="J19" s="317"/>
      <c r="K19" s="317"/>
      <c r="L19" s="317"/>
      <c r="M19" s="317"/>
      <c r="N19" s="317"/>
      <c r="O19" s="317"/>
      <c r="P19" s="317"/>
      <c r="Q19" s="317"/>
      <c r="R19" s="318"/>
      <c r="S19" s="312" t="s">
        <v>374</v>
      </c>
      <c r="T19" s="319"/>
      <c r="U19" s="319"/>
      <c r="V19" s="319"/>
      <c r="W19" s="319"/>
      <c r="X19" s="313"/>
    </row>
    <row r="20" spans="2:27" ht="28.5" customHeight="1">
      <c r="B20" s="311"/>
      <c r="C20" s="314"/>
      <c r="D20" s="315"/>
      <c r="E20" s="314"/>
      <c r="F20" s="315"/>
      <c r="G20" s="298" t="s">
        <v>375</v>
      </c>
      <c r="H20" s="299"/>
      <c r="I20" s="300"/>
      <c r="J20" s="298" t="s">
        <v>376</v>
      </c>
      <c r="K20" s="299"/>
      <c r="L20" s="300"/>
      <c r="M20" s="301" t="s">
        <v>377</v>
      </c>
      <c r="N20" s="302"/>
      <c r="O20" s="303"/>
      <c r="P20" s="301" t="s">
        <v>378</v>
      </c>
      <c r="Q20" s="302"/>
      <c r="R20" s="303"/>
      <c r="S20" s="314"/>
      <c r="T20" s="320"/>
      <c r="U20" s="320"/>
      <c r="V20" s="320"/>
      <c r="W20" s="320"/>
      <c r="X20" s="315"/>
    </row>
    <row r="21" spans="2:27" ht="43.9" customHeight="1">
      <c r="B21" s="93" t="s">
        <v>379</v>
      </c>
      <c r="C21" s="270" t="s">
        <v>380</v>
      </c>
      <c r="D21" s="272"/>
      <c r="E21" s="308">
        <v>1</v>
      </c>
      <c r="F21" s="309"/>
      <c r="G21" s="308">
        <v>1</v>
      </c>
      <c r="H21" s="271"/>
      <c r="I21" s="272"/>
      <c r="J21" s="308" t="s">
        <v>381</v>
      </c>
      <c r="K21" s="271"/>
      <c r="L21" s="272"/>
      <c r="M21" s="308" t="s">
        <v>382</v>
      </c>
      <c r="N21" s="271"/>
      <c r="O21" s="272"/>
      <c r="P21" s="270" t="s">
        <v>383</v>
      </c>
      <c r="Q21" s="271"/>
      <c r="R21" s="272"/>
      <c r="S21" s="270" t="s">
        <v>432</v>
      </c>
      <c r="T21" s="271"/>
      <c r="U21" s="271"/>
      <c r="V21" s="271"/>
      <c r="W21" s="271"/>
      <c r="X21" s="272"/>
    </row>
    <row r="22" spans="2:27" ht="25.15" customHeight="1">
      <c r="B22" s="304" t="s">
        <v>385</v>
      </c>
      <c r="C22" s="304"/>
      <c r="D22" s="304"/>
      <c r="E22" s="304"/>
      <c r="F22" s="304"/>
      <c r="G22" s="304"/>
      <c r="H22" s="304"/>
      <c r="I22" s="304"/>
      <c r="J22" s="304"/>
      <c r="K22" s="304"/>
      <c r="L22" s="304"/>
      <c r="M22" s="304"/>
      <c r="N22" s="304" t="s">
        <v>386</v>
      </c>
      <c r="O22" s="304"/>
      <c r="P22" s="304"/>
      <c r="Q22" s="304"/>
      <c r="R22" s="304"/>
      <c r="S22" s="304"/>
      <c r="T22" s="304"/>
      <c r="U22" s="304"/>
      <c r="V22" s="304"/>
      <c r="W22" s="304"/>
      <c r="X22" s="304"/>
    </row>
    <row r="23" spans="2:27" ht="45.4" customHeight="1">
      <c r="B23" s="278" t="s">
        <v>433</v>
      </c>
      <c r="C23" s="278"/>
      <c r="D23" s="278"/>
      <c r="E23" s="278"/>
      <c r="F23" s="278"/>
      <c r="G23" s="278"/>
      <c r="H23" s="278"/>
      <c r="I23" s="278"/>
      <c r="J23" s="278"/>
      <c r="K23" s="278"/>
      <c r="L23" s="278"/>
      <c r="M23" s="278"/>
      <c r="N23" s="278" t="s">
        <v>434</v>
      </c>
      <c r="O23" s="278"/>
      <c r="P23" s="278"/>
      <c r="Q23" s="278"/>
      <c r="R23" s="278"/>
      <c r="S23" s="278"/>
      <c r="T23" s="278"/>
      <c r="U23" s="278"/>
      <c r="V23" s="278"/>
      <c r="W23" s="278"/>
      <c r="X23" s="278"/>
      <c r="AA23" s="54"/>
    </row>
    <row r="24" spans="2:27" ht="18.95" customHeight="1">
      <c r="B24" s="305" t="s">
        <v>389</v>
      </c>
      <c r="C24" s="306"/>
      <c r="D24" s="306"/>
      <c r="E24" s="306"/>
      <c r="F24" s="306"/>
      <c r="G24" s="306"/>
      <c r="H24" s="306"/>
      <c r="I24" s="306"/>
      <c r="J24" s="306"/>
      <c r="K24" s="306"/>
      <c r="L24" s="306"/>
      <c r="M24" s="306"/>
      <c r="N24" s="306"/>
      <c r="O24" s="306"/>
      <c r="P24" s="306"/>
      <c r="Q24" s="306"/>
      <c r="R24" s="306"/>
      <c r="S24" s="306"/>
      <c r="T24" s="306"/>
      <c r="U24" s="306"/>
      <c r="V24" s="306"/>
      <c r="W24" s="306"/>
      <c r="X24" s="307"/>
    </row>
    <row r="25" spans="2:27" ht="18.95" customHeight="1">
      <c r="B25" s="296" t="s">
        <v>390</v>
      </c>
      <c r="C25" s="297"/>
      <c r="D25" s="298" t="s">
        <v>391</v>
      </c>
      <c r="E25" s="299"/>
      <c r="F25" s="299"/>
      <c r="G25" s="299"/>
      <c r="H25" s="300"/>
      <c r="I25" s="298" t="s">
        <v>392</v>
      </c>
      <c r="J25" s="299"/>
      <c r="K25" s="299"/>
      <c r="L25" s="299"/>
      <c r="M25" s="300"/>
      <c r="N25" s="298" t="s">
        <v>393</v>
      </c>
      <c r="O25" s="299"/>
      <c r="P25" s="299"/>
      <c r="Q25" s="299"/>
      <c r="R25" s="299"/>
      <c r="S25" s="300"/>
      <c r="T25" s="301" t="s">
        <v>394</v>
      </c>
      <c r="U25" s="302"/>
      <c r="V25" s="302"/>
      <c r="W25" s="302"/>
      <c r="X25" s="303"/>
    </row>
    <row r="26" spans="2:27" ht="18.95" customHeight="1">
      <c r="B26" s="291" t="s">
        <v>395</v>
      </c>
      <c r="C26" s="291"/>
      <c r="D26" s="292">
        <v>15</v>
      </c>
      <c r="E26" s="293"/>
      <c r="F26" s="293"/>
      <c r="G26" s="293"/>
      <c r="H26" s="294"/>
      <c r="I26" s="347">
        <v>11</v>
      </c>
      <c r="J26" s="348"/>
      <c r="K26" s="348"/>
      <c r="L26" s="348"/>
      <c r="M26" s="349"/>
      <c r="N26" s="292">
        <v>0</v>
      </c>
      <c r="O26" s="293"/>
      <c r="P26" s="293"/>
      <c r="Q26" s="293"/>
      <c r="R26" s="293"/>
      <c r="S26" s="294"/>
      <c r="T26" s="292">
        <v>0</v>
      </c>
      <c r="U26" s="293"/>
      <c r="V26" s="293"/>
      <c r="W26" s="293"/>
      <c r="X26" s="294"/>
      <c r="Z26" s="56"/>
      <c r="AA26" s="56"/>
    </row>
    <row r="27" spans="2:27" ht="18.95" customHeight="1">
      <c r="B27" s="291" t="s">
        <v>396</v>
      </c>
      <c r="C27" s="291"/>
      <c r="D27" s="292">
        <v>15</v>
      </c>
      <c r="E27" s="293"/>
      <c r="F27" s="293"/>
      <c r="G27" s="293"/>
      <c r="H27" s="294"/>
      <c r="I27" s="347">
        <v>11</v>
      </c>
      <c r="J27" s="348"/>
      <c r="K27" s="348"/>
      <c r="L27" s="348"/>
      <c r="M27" s="349"/>
      <c r="N27" s="292">
        <v>0</v>
      </c>
      <c r="O27" s="293"/>
      <c r="P27" s="293"/>
      <c r="Q27" s="293"/>
      <c r="R27" s="293"/>
      <c r="S27" s="294"/>
      <c r="T27" s="292">
        <v>0</v>
      </c>
      <c r="U27" s="293"/>
      <c r="V27" s="293"/>
      <c r="W27" s="293"/>
      <c r="X27" s="294"/>
      <c r="Y27" s="54"/>
    </row>
    <row r="28" spans="2:27" ht="19.7" customHeight="1">
      <c r="B28" s="295" t="s">
        <v>397</v>
      </c>
      <c r="C28" s="295"/>
      <c r="D28" s="295"/>
      <c r="E28" s="295"/>
      <c r="F28" s="295"/>
      <c r="G28" s="295"/>
      <c r="H28" s="295"/>
      <c r="I28" s="295"/>
      <c r="J28" s="295"/>
      <c r="K28" s="295"/>
      <c r="L28" s="295"/>
      <c r="M28" s="295"/>
      <c r="N28" s="295"/>
      <c r="O28" s="295"/>
      <c r="P28" s="295"/>
      <c r="Q28" s="295"/>
      <c r="R28" s="295"/>
      <c r="S28" s="295"/>
      <c r="T28" s="295"/>
      <c r="U28" s="295"/>
      <c r="V28" s="295"/>
      <c r="W28" s="295"/>
      <c r="X28" s="295"/>
    </row>
    <row r="29" spans="2:27" ht="19.7" customHeight="1">
      <c r="B29" s="96"/>
      <c r="C29" s="97"/>
      <c r="D29" s="97"/>
      <c r="E29" s="97"/>
      <c r="F29" s="97"/>
      <c r="G29" s="97"/>
      <c r="H29" s="97"/>
      <c r="I29" s="97"/>
      <c r="J29" s="97"/>
      <c r="K29" s="97"/>
      <c r="L29" s="97"/>
      <c r="M29" s="97"/>
      <c r="N29" s="97"/>
      <c r="O29" s="97"/>
      <c r="P29" s="97"/>
      <c r="Q29" s="97"/>
      <c r="R29" s="97"/>
      <c r="S29" s="97"/>
      <c r="T29" s="97"/>
      <c r="U29" s="97"/>
      <c r="V29" s="97"/>
      <c r="W29" s="97"/>
      <c r="X29" s="98"/>
    </row>
    <row r="30" spans="2:27" ht="38.25">
      <c r="B30" s="91" t="s">
        <v>398</v>
      </c>
      <c r="C30" s="94" t="s">
        <v>399</v>
      </c>
      <c r="D30" s="94" t="s">
        <v>400</v>
      </c>
      <c r="E30" s="94" t="s">
        <v>401</v>
      </c>
      <c r="H30" s="402"/>
      <c r="I30" s="402"/>
      <c r="J30" s="402"/>
      <c r="K30" s="402"/>
      <c r="L30" s="402"/>
      <c r="M30" s="402"/>
      <c r="N30" s="402"/>
      <c r="O30" s="402"/>
      <c r="P30" s="402"/>
      <c r="Q30" s="402"/>
      <c r="R30" s="402"/>
      <c r="S30" s="403"/>
      <c r="T30" s="403"/>
      <c r="U30" s="403"/>
      <c r="V30" s="403"/>
      <c r="W30" s="403"/>
      <c r="X30" s="404"/>
    </row>
    <row r="31" spans="2:27" ht="17.649999999999999" customHeight="1">
      <c r="B31" s="55" t="s">
        <v>27</v>
      </c>
      <c r="C31" s="58">
        <f>IF(ISERROR($D$26/$D$27),0,$D$26/$D$27)</f>
        <v>1</v>
      </c>
      <c r="D31" s="59">
        <f>$E$21</f>
        <v>1</v>
      </c>
      <c r="E31" s="275">
        <f>SUM(C31:C34)*0.25</f>
        <v>0.5</v>
      </c>
      <c r="H31" s="405"/>
      <c r="I31" s="405"/>
      <c r="J31" s="402"/>
      <c r="K31" s="402"/>
      <c r="L31" s="57"/>
      <c r="M31" s="72"/>
      <c r="N31" s="405"/>
      <c r="O31" s="405"/>
      <c r="P31" s="405"/>
      <c r="Q31" s="405"/>
      <c r="R31" s="405"/>
      <c r="S31" s="406"/>
      <c r="T31" s="406"/>
      <c r="U31" s="406"/>
      <c r="V31" s="406"/>
      <c r="W31" s="406"/>
      <c r="X31" s="407"/>
    </row>
    <row r="32" spans="2:27" ht="17.649999999999999" customHeight="1">
      <c r="B32" s="55" t="s">
        <v>30</v>
      </c>
      <c r="C32" s="58">
        <f>IF(ISERROR($I$26/$I$27),0,$I$26/$I$27)</f>
        <v>1</v>
      </c>
      <c r="D32" s="59">
        <f>$E$21</f>
        <v>1</v>
      </c>
      <c r="E32" s="276"/>
      <c r="H32" s="402"/>
      <c r="I32" s="402"/>
      <c r="J32" s="402"/>
      <c r="K32" s="402"/>
      <c r="L32" s="60"/>
      <c r="M32" s="57"/>
      <c r="N32" s="402"/>
      <c r="O32" s="402"/>
      <c r="P32" s="402"/>
      <c r="Q32" s="402"/>
      <c r="R32" s="402"/>
      <c r="S32" s="406"/>
      <c r="T32" s="406"/>
      <c r="U32" s="406"/>
      <c r="V32" s="406"/>
      <c r="W32" s="406"/>
      <c r="X32" s="407"/>
    </row>
    <row r="33" spans="2:27" ht="17.649999999999999" customHeight="1">
      <c r="B33" s="55" t="s">
        <v>33</v>
      </c>
      <c r="C33" s="58">
        <f>IF(ISERROR($N$26/$N$27),0,$N$26/$N$27)</f>
        <v>0</v>
      </c>
      <c r="D33" s="59">
        <f>$E$21</f>
        <v>1</v>
      </c>
      <c r="E33" s="276"/>
      <c r="H33" s="402"/>
      <c r="I33" s="402"/>
      <c r="J33" s="402"/>
      <c r="K33" s="402"/>
      <c r="L33" s="60"/>
      <c r="M33" s="57"/>
      <c r="N33" s="402"/>
      <c r="O33" s="402"/>
      <c r="P33" s="402"/>
      <c r="Q33" s="402"/>
      <c r="R33" s="402"/>
      <c r="S33" s="406"/>
      <c r="T33" s="406"/>
      <c r="U33" s="406"/>
      <c r="V33" s="406"/>
      <c r="W33" s="406"/>
      <c r="X33" s="407"/>
    </row>
    <row r="34" spans="2:27" ht="17.649999999999999" customHeight="1">
      <c r="B34" s="55" t="s">
        <v>36</v>
      </c>
      <c r="C34" s="58">
        <f>IF(ISERROR($T$26/$T$27),0,$T$26/$T$27)</f>
        <v>0</v>
      </c>
      <c r="D34" s="59">
        <f>$E$21</f>
        <v>1</v>
      </c>
      <c r="E34" s="277"/>
      <c r="H34" s="402"/>
      <c r="I34" s="402"/>
      <c r="J34" s="402"/>
      <c r="K34" s="402"/>
      <c r="L34" s="60"/>
      <c r="M34" s="57"/>
      <c r="N34" s="402"/>
      <c r="O34" s="402"/>
      <c r="P34" s="402"/>
      <c r="Q34" s="402"/>
      <c r="R34" s="402"/>
      <c r="S34" s="406"/>
      <c r="T34" s="406"/>
      <c r="U34" s="406"/>
      <c r="V34" s="406"/>
      <c r="W34" s="406"/>
      <c r="X34" s="407"/>
    </row>
    <row r="35" spans="2:27" ht="33.6" customHeight="1">
      <c r="B35" s="338" t="s">
        <v>402</v>
      </c>
      <c r="C35" s="339"/>
      <c r="D35" s="339"/>
      <c r="E35" s="340"/>
      <c r="H35" s="402"/>
      <c r="I35" s="402"/>
      <c r="J35" s="402"/>
      <c r="K35" s="402"/>
      <c r="L35" s="60"/>
      <c r="M35" s="57"/>
      <c r="N35" s="402"/>
      <c r="O35" s="402"/>
      <c r="P35" s="402"/>
      <c r="Q35" s="402"/>
      <c r="R35" s="402"/>
      <c r="S35" s="406"/>
      <c r="T35" s="406"/>
      <c r="U35" s="406"/>
      <c r="V35" s="406"/>
      <c r="W35" s="406"/>
      <c r="X35" s="407"/>
    </row>
    <row r="36" spans="2:27" ht="17.649999999999999" customHeight="1">
      <c r="B36" s="61"/>
      <c r="C36" s="62"/>
      <c r="D36" s="71"/>
      <c r="E36" s="71"/>
      <c r="H36" s="402"/>
      <c r="I36" s="402"/>
      <c r="J36" s="402"/>
      <c r="K36" s="402"/>
      <c r="L36" s="60"/>
      <c r="M36" s="57"/>
      <c r="N36" s="402"/>
      <c r="O36" s="402"/>
      <c r="P36" s="402"/>
      <c r="Q36" s="402"/>
      <c r="R36" s="402"/>
      <c r="S36" s="406"/>
      <c r="T36" s="406"/>
      <c r="U36" s="406"/>
      <c r="V36" s="406"/>
      <c r="W36" s="406"/>
      <c r="X36" s="407"/>
    </row>
    <row r="37" spans="2:27" ht="17.649999999999999" customHeight="1">
      <c r="B37" s="61"/>
      <c r="C37" s="62"/>
      <c r="D37" s="71"/>
      <c r="E37" s="71"/>
      <c r="H37" s="402"/>
      <c r="I37" s="402"/>
      <c r="J37" s="402"/>
      <c r="K37" s="402"/>
      <c r="L37" s="60"/>
      <c r="M37" s="57"/>
      <c r="N37" s="402"/>
      <c r="O37" s="402"/>
      <c r="P37" s="402"/>
      <c r="Q37" s="402"/>
      <c r="R37" s="402"/>
      <c r="S37" s="406"/>
      <c r="T37" s="406"/>
      <c r="U37" s="406"/>
      <c r="V37" s="406"/>
      <c r="W37" s="406"/>
      <c r="X37" s="407"/>
    </row>
    <row r="38" spans="2:27" ht="17.649999999999999" customHeight="1">
      <c r="B38" s="61"/>
      <c r="C38" s="62"/>
      <c r="D38" s="71"/>
      <c r="E38" s="71"/>
      <c r="H38" s="402"/>
      <c r="I38" s="402"/>
      <c r="J38" s="402"/>
      <c r="K38" s="402"/>
      <c r="L38" s="60"/>
      <c r="M38" s="57"/>
      <c r="N38" s="402"/>
      <c r="O38" s="402"/>
      <c r="P38" s="402"/>
      <c r="Q38" s="402"/>
      <c r="R38" s="402"/>
      <c r="S38" s="406"/>
      <c r="T38" s="406"/>
      <c r="U38" s="406"/>
      <c r="V38" s="406"/>
      <c r="W38" s="406"/>
      <c r="X38" s="407"/>
    </row>
    <row r="39" spans="2:27" ht="17.649999999999999" customHeight="1">
      <c r="B39" s="61"/>
      <c r="C39" s="62"/>
      <c r="D39" s="71"/>
      <c r="E39" s="71"/>
      <c r="H39" s="402"/>
      <c r="I39" s="402"/>
      <c r="J39" s="402"/>
      <c r="K39" s="402"/>
      <c r="L39" s="60"/>
      <c r="M39" s="57"/>
      <c r="N39" s="402"/>
      <c r="O39" s="402"/>
      <c r="P39" s="402"/>
      <c r="Q39" s="402"/>
      <c r="R39" s="402"/>
      <c r="S39" s="406"/>
      <c r="T39" s="406"/>
      <c r="U39" s="406"/>
      <c r="V39" s="406"/>
      <c r="W39" s="406"/>
      <c r="X39" s="407"/>
    </row>
    <row r="40" spans="2:27" ht="17.649999999999999" customHeight="1">
      <c r="B40" s="61"/>
      <c r="C40" s="62"/>
      <c r="D40" s="71"/>
      <c r="E40" s="71"/>
      <c r="H40" s="402"/>
      <c r="I40" s="402"/>
      <c r="J40" s="402"/>
      <c r="K40" s="402"/>
      <c r="L40" s="60"/>
      <c r="M40" s="57"/>
      <c r="N40" s="402"/>
      <c r="O40" s="402"/>
      <c r="P40" s="402"/>
      <c r="Q40" s="402"/>
      <c r="R40" s="402"/>
      <c r="S40" s="406"/>
      <c r="T40" s="406"/>
      <c r="U40" s="406"/>
      <c r="V40" s="406"/>
      <c r="W40" s="406"/>
      <c r="X40" s="407"/>
    </row>
    <row r="41" spans="2:27" ht="17.649999999999999" customHeight="1">
      <c r="B41" s="61"/>
      <c r="C41" s="62"/>
      <c r="D41" s="71"/>
      <c r="E41" s="71"/>
      <c r="H41" s="402"/>
      <c r="I41" s="402"/>
      <c r="J41" s="402"/>
      <c r="K41" s="402"/>
      <c r="L41" s="60"/>
      <c r="M41" s="57"/>
      <c r="N41" s="402"/>
      <c r="O41" s="402"/>
      <c r="P41" s="402"/>
      <c r="Q41" s="402"/>
      <c r="R41" s="402"/>
      <c r="S41" s="406"/>
      <c r="T41" s="406"/>
      <c r="U41" s="406"/>
      <c r="V41" s="406"/>
      <c r="W41" s="406"/>
      <c r="X41" s="407"/>
    </row>
    <row r="42" spans="2:27" ht="17.25" customHeight="1">
      <c r="B42" s="61"/>
      <c r="C42" s="62"/>
      <c r="D42" s="71"/>
      <c r="E42" s="71"/>
      <c r="H42" s="402"/>
      <c r="I42" s="402"/>
      <c r="J42" s="402"/>
      <c r="K42" s="402"/>
      <c r="L42" s="60"/>
      <c r="M42" s="57"/>
      <c r="N42" s="402"/>
      <c r="O42" s="402"/>
      <c r="P42" s="402"/>
      <c r="Q42" s="402"/>
      <c r="R42" s="402"/>
      <c r="S42" s="403"/>
      <c r="T42" s="403"/>
      <c r="U42" s="403"/>
      <c r="V42" s="403"/>
      <c r="W42" s="403"/>
      <c r="X42" s="404"/>
    </row>
    <row r="43" spans="2:27" ht="17.25" customHeight="1">
      <c r="B43" s="73"/>
      <c r="C43" s="74"/>
      <c r="D43" s="75"/>
      <c r="E43" s="75"/>
      <c r="F43" s="76"/>
      <c r="G43" s="76"/>
      <c r="H43" s="76"/>
      <c r="I43" s="76"/>
      <c r="J43" s="76"/>
      <c r="K43" s="76"/>
      <c r="L43" s="77"/>
      <c r="M43" s="99"/>
      <c r="N43" s="76"/>
      <c r="O43" s="76"/>
      <c r="P43" s="76"/>
      <c r="Q43" s="76"/>
      <c r="R43" s="76"/>
      <c r="S43" s="76"/>
      <c r="T43" s="76"/>
      <c r="U43" s="76"/>
      <c r="V43" s="76"/>
      <c r="W43" s="76"/>
      <c r="X43" s="78"/>
    </row>
    <row r="44" spans="2:27" ht="15.75" customHeight="1">
      <c r="B44" s="287" t="s">
        <v>403</v>
      </c>
      <c r="C44" s="287"/>
      <c r="D44" s="287"/>
      <c r="E44" s="287"/>
      <c r="F44" s="287"/>
      <c r="G44" s="287"/>
      <c r="H44" s="287"/>
      <c r="I44" s="287"/>
      <c r="J44" s="287"/>
      <c r="K44" s="287"/>
      <c r="L44" s="287"/>
      <c r="M44" s="287"/>
      <c r="N44" s="287"/>
      <c r="O44" s="287"/>
      <c r="P44" s="287"/>
      <c r="Q44" s="287"/>
      <c r="R44" s="287"/>
      <c r="S44" s="287"/>
      <c r="T44" s="287"/>
      <c r="U44" s="287"/>
      <c r="V44" s="287"/>
      <c r="W44" s="287"/>
      <c r="X44" s="287"/>
      <c r="Z44" s="63"/>
    </row>
    <row r="45" spans="2:27" ht="88.5" customHeight="1">
      <c r="B45" s="344" t="s">
        <v>435</v>
      </c>
      <c r="C45" s="345"/>
      <c r="D45" s="345"/>
      <c r="E45" s="345"/>
      <c r="F45" s="345"/>
      <c r="G45" s="345"/>
      <c r="H45" s="345"/>
      <c r="I45" s="345"/>
      <c r="J45" s="345"/>
      <c r="K45" s="345"/>
      <c r="L45" s="345"/>
      <c r="M45" s="345"/>
      <c r="N45" s="345"/>
      <c r="O45" s="345"/>
      <c r="P45" s="345"/>
      <c r="Q45" s="345"/>
      <c r="R45" s="345"/>
      <c r="S45" s="345"/>
      <c r="T45" s="345"/>
      <c r="U45" s="345"/>
      <c r="V45" s="345"/>
      <c r="W45" s="345"/>
      <c r="X45" s="346"/>
      <c r="Y45" s="57"/>
      <c r="Z45" s="57"/>
      <c r="AA45" s="57"/>
    </row>
    <row r="46" spans="2:27" ht="18" customHeight="1">
      <c r="B46" s="280" t="s">
        <v>405</v>
      </c>
      <c r="C46" s="280"/>
      <c r="D46" s="280"/>
      <c r="E46" s="280"/>
      <c r="F46" s="280"/>
      <c r="G46" s="280"/>
      <c r="H46" s="280"/>
      <c r="I46" s="280"/>
      <c r="J46" s="280"/>
      <c r="K46" s="280"/>
      <c r="L46" s="280"/>
      <c r="M46" s="280"/>
      <c r="N46" s="280"/>
      <c r="O46" s="280"/>
      <c r="P46" s="280"/>
      <c r="Q46" s="280"/>
      <c r="R46" s="280"/>
      <c r="S46" s="280"/>
      <c r="T46" s="280"/>
      <c r="U46" s="280"/>
      <c r="V46" s="280"/>
      <c r="W46" s="280"/>
      <c r="X46" s="280"/>
      <c r="Y46" s="64"/>
      <c r="Z46" s="62"/>
      <c r="AA46" s="60"/>
    </row>
    <row r="47" spans="2:27" ht="67.5" customHeight="1">
      <c r="B47" s="341" t="s">
        <v>436</v>
      </c>
      <c r="C47" s="342"/>
      <c r="D47" s="342"/>
      <c r="E47" s="342"/>
      <c r="F47" s="342"/>
      <c r="G47" s="342"/>
      <c r="H47" s="342"/>
      <c r="I47" s="342"/>
      <c r="J47" s="342"/>
      <c r="K47" s="342"/>
      <c r="L47" s="342"/>
      <c r="M47" s="342"/>
      <c r="N47" s="342"/>
      <c r="O47" s="342"/>
      <c r="P47" s="342"/>
      <c r="Q47" s="342"/>
      <c r="R47" s="342"/>
      <c r="S47" s="342"/>
      <c r="T47" s="342"/>
      <c r="U47" s="342"/>
      <c r="V47" s="342"/>
      <c r="W47" s="342"/>
      <c r="X47" s="343"/>
      <c r="Y47" s="64"/>
      <c r="Z47" s="62"/>
      <c r="AA47" s="60"/>
    </row>
    <row r="48" spans="2:27" ht="16.149999999999999" customHeight="1">
      <c r="B48" s="280" t="s">
        <v>407</v>
      </c>
      <c r="C48" s="280"/>
      <c r="D48" s="280"/>
      <c r="E48" s="280"/>
      <c r="F48" s="280"/>
      <c r="G48" s="280"/>
      <c r="H48" s="280"/>
      <c r="I48" s="280"/>
      <c r="J48" s="280"/>
      <c r="K48" s="280"/>
      <c r="L48" s="280"/>
      <c r="M48" s="280"/>
      <c r="N48" s="280"/>
      <c r="O48" s="280"/>
      <c r="P48" s="280"/>
      <c r="Q48" s="280"/>
      <c r="R48" s="280"/>
      <c r="S48" s="280"/>
      <c r="T48" s="280"/>
      <c r="U48" s="280"/>
      <c r="V48" s="280"/>
      <c r="W48" s="280"/>
      <c r="X48" s="280"/>
      <c r="Y48" s="64"/>
      <c r="Z48" s="62"/>
      <c r="AA48" s="60"/>
    </row>
    <row r="49" spans="2:27" ht="15.6" customHeight="1">
      <c r="B49" s="65" t="s">
        <v>3</v>
      </c>
      <c r="C49" s="284" t="s">
        <v>408</v>
      </c>
      <c r="D49" s="285"/>
      <c r="E49" s="286" t="s">
        <v>409</v>
      </c>
      <c r="F49" s="284"/>
      <c r="G49" s="284"/>
      <c r="H49" s="284"/>
      <c r="I49" s="284"/>
      <c r="J49" s="284"/>
      <c r="K49" s="285"/>
      <c r="L49" s="286" t="s">
        <v>410</v>
      </c>
      <c r="M49" s="284"/>
      <c r="N49" s="284"/>
      <c r="O49" s="284"/>
      <c r="P49" s="284"/>
      <c r="Q49" s="284"/>
      <c r="R49" s="284"/>
      <c r="S49" s="285"/>
      <c r="T49" s="286" t="s">
        <v>411</v>
      </c>
      <c r="U49" s="284"/>
      <c r="V49" s="284"/>
      <c r="W49" s="284"/>
      <c r="X49" s="285"/>
      <c r="Y49" s="64"/>
      <c r="Z49" s="62"/>
      <c r="AA49" s="60"/>
    </row>
    <row r="50" spans="2:27" ht="15" customHeight="1">
      <c r="B50" s="92">
        <v>1</v>
      </c>
      <c r="C50" s="279">
        <v>44305</v>
      </c>
      <c r="D50" s="278"/>
      <c r="E50" s="278" t="s">
        <v>412</v>
      </c>
      <c r="F50" s="278"/>
      <c r="G50" s="278"/>
      <c r="H50" s="278"/>
      <c r="I50" s="278"/>
      <c r="J50" s="278"/>
      <c r="K50" s="278"/>
      <c r="L50" s="278" t="s">
        <v>413</v>
      </c>
      <c r="M50" s="278"/>
      <c r="N50" s="278"/>
      <c r="O50" s="278"/>
      <c r="P50" s="278"/>
      <c r="Q50" s="278"/>
      <c r="R50" s="278"/>
      <c r="S50" s="278"/>
      <c r="T50" s="279">
        <v>44305</v>
      </c>
      <c r="U50" s="278"/>
      <c r="V50" s="278"/>
      <c r="W50" s="278"/>
      <c r="X50" s="278"/>
      <c r="Y50" s="64"/>
      <c r="Z50" s="62"/>
      <c r="AA50" s="60"/>
    </row>
    <row r="51" spans="2:27" ht="25.9" customHeight="1">
      <c r="B51" s="92">
        <v>2</v>
      </c>
      <c r="C51" s="279">
        <v>44720</v>
      </c>
      <c r="D51" s="278"/>
      <c r="E51" s="278" t="s">
        <v>414</v>
      </c>
      <c r="F51" s="278"/>
      <c r="G51" s="278"/>
      <c r="H51" s="278"/>
      <c r="I51" s="278"/>
      <c r="J51" s="278"/>
      <c r="K51" s="278"/>
      <c r="L51" s="278" t="s">
        <v>415</v>
      </c>
      <c r="M51" s="278"/>
      <c r="N51" s="278"/>
      <c r="O51" s="278"/>
      <c r="P51" s="278"/>
      <c r="Q51" s="278"/>
      <c r="R51" s="278"/>
      <c r="S51" s="278"/>
      <c r="T51" s="279">
        <v>44785</v>
      </c>
      <c r="U51" s="278"/>
      <c r="V51" s="278"/>
      <c r="W51" s="278"/>
      <c r="X51" s="278"/>
      <c r="Y51" s="64"/>
      <c r="Z51" s="62"/>
      <c r="AA51" s="60"/>
    </row>
    <row r="52" spans="2:27" ht="15" customHeight="1">
      <c r="B52" s="92"/>
      <c r="C52" s="278"/>
      <c r="D52" s="278"/>
      <c r="E52" s="278"/>
      <c r="F52" s="278"/>
      <c r="G52" s="278"/>
      <c r="H52" s="278"/>
      <c r="I52" s="278"/>
      <c r="J52" s="278"/>
      <c r="K52" s="278"/>
      <c r="L52" s="278"/>
      <c r="M52" s="278"/>
      <c r="N52" s="278"/>
      <c r="O52" s="278"/>
      <c r="P52" s="278"/>
      <c r="Q52" s="278"/>
      <c r="R52" s="278"/>
      <c r="S52" s="278"/>
      <c r="T52" s="278"/>
      <c r="U52" s="278"/>
      <c r="V52" s="278"/>
      <c r="W52" s="278"/>
      <c r="X52" s="278"/>
      <c r="Y52" s="64"/>
      <c r="Z52" s="62"/>
      <c r="AA52" s="60"/>
    </row>
    <row r="53" spans="2:27" ht="15" customHeight="1">
      <c r="B53" s="92"/>
      <c r="C53" s="278"/>
      <c r="D53" s="278"/>
      <c r="E53" s="278"/>
      <c r="F53" s="278"/>
      <c r="G53" s="278"/>
      <c r="H53" s="278"/>
      <c r="I53" s="278"/>
      <c r="J53" s="278"/>
      <c r="K53" s="278"/>
      <c r="L53" s="278"/>
      <c r="M53" s="278"/>
      <c r="N53" s="278"/>
      <c r="O53" s="278"/>
      <c r="P53" s="278"/>
      <c r="Q53" s="278"/>
      <c r="R53" s="278"/>
      <c r="S53" s="278"/>
      <c r="T53" s="278"/>
      <c r="U53" s="278"/>
      <c r="V53" s="278"/>
      <c r="W53" s="278"/>
      <c r="X53" s="278"/>
      <c r="Y53" s="64"/>
      <c r="Z53" s="62"/>
      <c r="AA53" s="60"/>
    </row>
    <row r="54" spans="2:27" ht="15" customHeight="1">
      <c r="B54" s="92"/>
      <c r="C54" s="278"/>
      <c r="D54" s="278"/>
      <c r="E54" s="278"/>
      <c r="F54" s="278"/>
      <c r="G54" s="278"/>
      <c r="H54" s="278"/>
      <c r="I54" s="278"/>
      <c r="J54" s="278"/>
      <c r="K54" s="278"/>
      <c r="L54" s="278"/>
      <c r="M54" s="278"/>
      <c r="N54" s="278"/>
      <c r="O54" s="278"/>
      <c r="P54" s="278"/>
      <c r="Q54" s="278"/>
      <c r="R54" s="278"/>
      <c r="S54" s="278"/>
      <c r="T54" s="278"/>
      <c r="U54" s="278"/>
      <c r="V54" s="278"/>
      <c r="W54" s="278"/>
      <c r="X54" s="278"/>
      <c r="Y54" s="64"/>
      <c r="Z54" s="62"/>
      <c r="AA54" s="60"/>
    </row>
    <row r="55" spans="2:27" ht="15.6" customHeight="1">
      <c r="B55" s="267" t="s">
        <v>416</v>
      </c>
      <c r="C55" s="268"/>
      <c r="D55" s="268"/>
      <c r="E55" s="268"/>
      <c r="F55" s="268"/>
      <c r="G55" s="268"/>
      <c r="H55" s="268"/>
      <c r="I55" s="268"/>
      <c r="J55" s="268"/>
      <c r="K55" s="268"/>
      <c r="L55" s="268"/>
      <c r="M55" s="268"/>
      <c r="N55" s="268"/>
      <c r="O55" s="268"/>
      <c r="P55" s="268"/>
      <c r="Q55" s="268"/>
      <c r="R55" s="268"/>
      <c r="S55" s="268"/>
      <c r="T55" s="268"/>
      <c r="U55" s="268"/>
      <c r="V55" s="268"/>
      <c r="W55" s="268"/>
      <c r="X55" s="269"/>
      <c r="Y55" s="64"/>
      <c r="Z55" s="62"/>
      <c r="AA55" s="60"/>
    </row>
    <row r="56" spans="2:27" ht="26.45" customHeight="1">
      <c r="B56" s="66" t="s">
        <v>417</v>
      </c>
      <c r="C56" s="270" t="s">
        <v>418</v>
      </c>
      <c r="D56" s="271"/>
      <c r="E56" s="271"/>
      <c r="F56" s="271"/>
      <c r="G56" s="271"/>
      <c r="H56" s="271"/>
      <c r="I56" s="271"/>
      <c r="J56" s="271"/>
      <c r="K56" s="271"/>
      <c r="L56" s="271"/>
      <c r="M56" s="272"/>
      <c r="N56" s="273" t="s">
        <v>419</v>
      </c>
      <c r="O56" s="274"/>
      <c r="P56" s="270" t="s">
        <v>420</v>
      </c>
      <c r="Q56" s="271"/>
      <c r="R56" s="271"/>
      <c r="S56" s="271"/>
      <c r="T56" s="271"/>
      <c r="U56" s="271"/>
      <c r="V56" s="271"/>
      <c r="W56" s="271"/>
      <c r="X56" s="272"/>
    </row>
    <row r="57" spans="2:27" ht="24.6" customHeight="1">
      <c r="B57" s="66" t="s">
        <v>421</v>
      </c>
      <c r="C57" s="270" t="s">
        <v>422</v>
      </c>
      <c r="D57" s="271"/>
      <c r="E57" s="271"/>
      <c r="F57" s="271"/>
      <c r="G57" s="271"/>
      <c r="H57" s="271"/>
      <c r="I57" s="271"/>
      <c r="J57" s="271"/>
      <c r="K57" s="271"/>
      <c r="L57" s="271"/>
      <c r="M57" s="272"/>
      <c r="N57" s="273" t="s">
        <v>419</v>
      </c>
      <c r="O57" s="274"/>
      <c r="P57" s="270" t="s">
        <v>423</v>
      </c>
      <c r="Q57" s="271"/>
      <c r="R57" s="271"/>
      <c r="S57" s="271"/>
      <c r="T57" s="271"/>
      <c r="U57" s="271"/>
      <c r="V57" s="271"/>
      <c r="W57" s="271"/>
      <c r="X57" s="272"/>
    </row>
    <row r="58" spans="2:27" ht="27.6" customHeight="1">
      <c r="B58" s="66" t="s">
        <v>424</v>
      </c>
      <c r="C58" s="270" t="s">
        <v>425</v>
      </c>
      <c r="D58" s="271"/>
      <c r="E58" s="271"/>
      <c r="F58" s="271"/>
      <c r="G58" s="271"/>
      <c r="H58" s="271"/>
      <c r="I58" s="271"/>
      <c r="J58" s="271"/>
      <c r="K58" s="271"/>
      <c r="L58" s="271"/>
      <c r="M58" s="272"/>
      <c r="N58" s="273" t="s">
        <v>419</v>
      </c>
      <c r="O58" s="274"/>
      <c r="P58" s="270" t="s">
        <v>426</v>
      </c>
      <c r="Q58" s="271"/>
      <c r="R58" s="271"/>
      <c r="S58" s="271"/>
      <c r="T58" s="271"/>
      <c r="U58" s="271"/>
      <c r="V58" s="271"/>
      <c r="W58" s="271"/>
      <c r="X58" s="272"/>
    </row>
    <row r="59" spans="2:27" ht="13.5" customHeight="1">
      <c r="B59" s="267" t="s">
        <v>427</v>
      </c>
      <c r="C59" s="268"/>
      <c r="D59" s="268"/>
      <c r="E59" s="268"/>
      <c r="F59" s="268"/>
      <c r="G59" s="268"/>
      <c r="H59" s="268"/>
      <c r="I59" s="268"/>
      <c r="J59" s="268"/>
      <c r="K59" s="268"/>
      <c r="L59" s="268"/>
      <c r="M59" s="268"/>
      <c r="N59" s="268"/>
      <c r="O59" s="268"/>
      <c r="P59" s="268"/>
      <c r="Q59" s="268"/>
      <c r="R59" s="268"/>
      <c r="S59" s="268"/>
      <c r="T59" s="268"/>
      <c r="U59" s="268"/>
      <c r="V59" s="268"/>
      <c r="W59" s="268"/>
      <c r="X59" s="269"/>
    </row>
    <row r="60" spans="2:27" ht="21.6" customHeight="1">
      <c r="B60" s="66" t="s">
        <v>428</v>
      </c>
      <c r="C60" s="270"/>
      <c r="D60" s="271"/>
      <c r="E60" s="271"/>
      <c r="F60" s="271"/>
      <c r="G60" s="271"/>
      <c r="H60" s="271"/>
      <c r="I60" s="271"/>
      <c r="J60" s="271"/>
      <c r="K60" s="271"/>
      <c r="L60" s="271"/>
      <c r="M60" s="272"/>
      <c r="N60" s="273" t="s">
        <v>419</v>
      </c>
      <c r="O60" s="274"/>
      <c r="P60" s="270"/>
      <c r="Q60" s="271"/>
      <c r="R60" s="271"/>
      <c r="S60" s="271"/>
      <c r="T60" s="271"/>
      <c r="U60" s="271"/>
      <c r="V60" s="271"/>
      <c r="W60" s="271"/>
      <c r="X60" s="272"/>
    </row>
    <row r="61" spans="2:27" ht="21.6" customHeight="1">
      <c r="B61" s="66" t="s">
        <v>428</v>
      </c>
      <c r="C61" s="270"/>
      <c r="D61" s="271"/>
      <c r="E61" s="271"/>
      <c r="F61" s="271"/>
      <c r="G61" s="271"/>
      <c r="H61" s="271"/>
      <c r="I61" s="271"/>
      <c r="J61" s="271"/>
      <c r="K61" s="271"/>
      <c r="L61" s="271"/>
      <c r="M61" s="272"/>
      <c r="N61" s="273" t="s">
        <v>419</v>
      </c>
      <c r="O61" s="274"/>
      <c r="P61" s="270"/>
      <c r="Q61" s="271"/>
      <c r="R61" s="271"/>
      <c r="S61" s="271"/>
      <c r="T61" s="271"/>
      <c r="U61" s="271"/>
      <c r="V61" s="271"/>
      <c r="W61" s="271"/>
      <c r="X61" s="272"/>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7EB2-D795-4B66-80BC-7475F26B5966}">
  <sheetPr>
    <pageSetUpPr fitToPage="1"/>
  </sheetPr>
  <dimension ref="B1:AC60"/>
  <sheetViews>
    <sheetView showGridLines="0" topLeftCell="A52" zoomScaleNormal="100" workbookViewId="0">
      <selection activeCell="T69" sqref="T69"/>
    </sheetView>
  </sheetViews>
  <sheetFormatPr baseColWidth="10" defaultColWidth="5.28515625" defaultRowHeight="13.5" customHeight="1"/>
  <cols>
    <col min="1" max="1" width="5.28515625" style="51"/>
    <col min="2" max="2" width="12.5703125" style="51" bestFit="1" customWidth="1"/>
    <col min="3" max="3" width="12.140625" style="51" customWidth="1"/>
    <col min="4" max="4" width="13.140625" style="67" customWidth="1"/>
    <col min="5" max="5" width="14.7109375" style="67" customWidth="1"/>
    <col min="6" max="12" width="7.7109375" style="51" customWidth="1"/>
    <col min="13" max="13" width="12.42578125" style="51" customWidth="1"/>
    <col min="14" max="23" width="7.7109375" style="51" customWidth="1"/>
    <col min="24" max="24" width="10.85546875" style="51" customWidth="1"/>
    <col min="25" max="25" width="42.28515625" style="51" customWidth="1"/>
    <col min="26" max="26" width="12.140625" style="51" customWidth="1"/>
    <col min="27" max="27" width="30.7109375" style="51" customWidth="1"/>
    <col min="28" max="28" width="16.85546875" style="52" customWidth="1"/>
    <col min="29" max="29" width="5.28515625" style="52"/>
    <col min="30" max="16384" width="5.28515625" style="51"/>
  </cols>
  <sheetData>
    <row r="1" spans="2:27" ht="15.6" customHeight="1">
      <c r="B1" s="304"/>
      <c r="C1" s="304"/>
      <c r="D1" s="304" t="s">
        <v>0</v>
      </c>
      <c r="E1" s="304"/>
      <c r="F1" s="304"/>
      <c r="G1" s="304"/>
      <c r="H1" s="304"/>
      <c r="I1" s="304"/>
      <c r="J1" s="304"/>
      <c r="K1" s="304"/>
      <c r="L1" s="304"/>
      <c r="M1" s="304"/>
      <c r="N1" s="304"/>
      <c r="O1" s="304"/>
      <c r="P1" s="304"/>
      <c r="Q1" s="304"/>
      <c r="R1" s="304"/>
      <c r="S1" s="335" t="s">
        <v>1</v>
      </c>
      <c r="T1" s="335"/>
      <c r="U1" s="335"/>
      <c r="V1" s="336" t="s">
        <v>328</v>
      </c>
      <c r="W1" s="336"/>
      <c r="X1" s="336"/>
    </row>
    <row r="2" spans="2:27" ht="12.75">
      <c r="B2" s="304"/>
      <c r="C2" s="304"/>
      <c r="D2" s="304"/>
      <c r="E2" s="304"/>
      <c r="F2" s="304"/>
      <c r="G2" s="304"/>
      <c r="H2" s="304"/>
      <c r="I2" s="304"/>
      <c r="J2" s="304"/>
      <c r="K2" s="304"/>
      <c r="L2" s="304"/>
      <c r="M2" s="304"/>
      <c r="N2" s="304"/>
      <c r="O2" s="304"/>
      <c r="P2" s="304"/>
      <c r="Q2" s="304"/>
      <c r="R2" s="304"/>
      <c r="S2" s="335" t="s">
        <v>3</v>
      </c>
      <c r="T2" s="335"/>
      <c r="U2" s="335"/>
      <c r="V2" s="337" t="s">
        <v>329</v>
      </c>
      <c r="W2" s="337"/>
      <c r="X2" s="337"/>
    </row>
    <row r="3" spans="2:27" ht="12.75">
      <c r="B3" s="304"/>
      <c r="C3" s="304"/>
      <c r="D3" s="304" t="s">
        <v>330</v>
      </c>
      <c r="E3" s="304"/>
      <c r="F3" s="304"/>
      <c r="G3" s="304"/>
      <c r="H3" s="304"/>
      <c r="I3" s="304"/>
      <c r="J3" s="304"/>
      <c r="K3" s="304"/>
      <c r="L3" s="304"/>
      <c r="M3" s="304"/>
      <c r="N3" s="304"/>
      <c r="O3" s="304"/>
      <c r="P3" s="304"/>
      <c r="Q3" s="304"/>
      <c r="R3" s="304"/>
      <c r="S3" s="335" t="s">
        <v>5</v>
      </c>
      <c r="T3" s="335"/>
      <c r="U3" s="335"/>
      <c r="V3" s="336" t="s">
        <v>6</v>
      </c>
      <c r="W3" s="336"/>
      <c r="X3" s="336"/>
    </row>
    <row r="4" spans="2:27" ht="15.6" customHeight="1">
      <c r="B4" s="304"/>
      <c r="C4" s="304"/>
      <c r="D4" s="304"/>
      <c r="E4" s="304"/>
      <c r="F4" s="304"/>
      <c r="G4" s="304"/>
      <c r="H4" s="304"/>
      <c r="I4" s="304"/>
      <c r="J4" s="304"/>
      <c r="K4" s="304"/>
      <c r="L4" s="304"/>
      <c r="M4" s="304"/>
      <c r="N4" s="304"/>
      <c r="O4" s="304"/>
      <c r="P4" s="304"/>
      <c r="Q4" s="304"/>
      <c r="R4" s="304"/>
      <c r="S4" s="335" t="s">
        <v>331</v>
      </c>
      <c r="T4" s="335"/>
      <c r="U4" s="335"/>
      <c r="V4" s="333">
        <v>44725</v>
      </c>
      <c r="W4" s="334"/>
      <c r="X4" s="334"/>
    </row>
    <row r="5" spans="2:27" ht="9" customHeight="1">
      <c r="B5" s="298"/>
      <c r="C5" s="299"/>
      <c r="D5" s="299"/>
      <c r="E5" s="299"/>
      <c r="F5" s="299"/>
      <c r="G5" s="299"/>
      <c r="H5" s="299"/>
      <c r="I5" s="299"/>
      <c r="J5" s="299"/>
      <c r="K5" s="299"/>
      <c r="L5" s="299"/>
      <c r="M5" s="299"/>
      <c r="N5" s="299"/>
      <c r="O5" s="299"/>
      <c r="P5" s="299"/>
      <c r="Q5" s="299"/>
      <c r="R5" s="299"/>
      <c r="S5" s="299"/>
      <c r="T5" s="299"/>
      <c r="U5" s="299"/>
      <c r="V5" s="299"/>
      <c r="W5" s="299"/>
      <c r="X5" s="300"/>
    </row>
    <row r="6" spans="2:27" ht="18.600000000000001" customHeight="1">
      <c r="B6" s="305" t="s">
        <v>332</v>
      </c>
      <c r="C6" s="306"/>
      <c r="D6" s="306"/>
      <c r="E6" s="306"/>
      <c r="F6" s="306"/>
      <c r="G6" s="306"/>
      <c r="H6" s="306"/>
      <c r="I6" s="306"/>
      <c r="J6" s="306"/>
      <c r="K6" s="306"/>
      <c r="L6" s="306"/>
      <c r="M6" s="306"/>
      <c r="N6" s="306"/>
      <c r="O6" s="306"/>
      <c r="P6" s="306"/>
      <c r="Q6" s="306"/>
      <c r="R6" s="306"/>
      <c r="S6" s="306"/>
      <c r="T6" s="306"/>
      <c r="U6" s="306"/>
      <c r="V6" s="306"/>
      <c r="W6" s="306"/>
      <c r="X6" s="307"/>
    </row>
    <row r="7" spans="2:27" ht="16.899999999999999" customHeight="1">
      <c r="B7" s="298" t="s">
        <v>333</v>
      </c>
      <c r="C7" s="299"/>
      <c r="D7" s="299"/>
      <c r="E7" s="299"/>
      <c r="F7" s="299"/>
      <c r="G7" s="299"/>
      <c r="H7" s="300"/>
      <c r="I7" s="298" t="s">
        <v>334</v>
      </c>
      <c r="J7" s="299"/>
      <c r="K7" s="299"/>
      <c r="L7" s="299"/>
      <c r="M7" s="299"/>
      <c r="N7" s="299"/>
      <c r="O7" s="299"/>
      <c r="P7" s="299"/>
      <c r="Q7" s="299"/>
      <c r="R7" s="299"/>
      <c r="S7" s="299"/>
      <c r="T7" s="300"/>
      <c r="U7" s="298" t="s">
        <v>335</v>
      </c>
      <c r="V7" s="299"/>
      <c r="W7" s="299"/>
      <c r="X7" s="300"/>
    </row>
    <row r="8" spans="2:27" ht="26.45" customHeight="1">
      <c r="B8" s="292" t="s">
        <v>336</v>
      </c>
      <c r="C8" s="293"/>
      <c r="D8" s="293"/>
      <c r="E8" s="293"/>
      <c r="F8" s="293"/>
      <c r="G8" s="293"/>
      <c r="H8" s="294"/>
      <c r="I8" s="292" t="s">
        <v>337</v>
      </c>
      <c r="J8" s="293"/>
      <c r="K8" s="293"/>
      <c r="L8" s="293"/>
      <c r="M8" s="293"/>
      <c r="N8" s="293"/>
      <c r="O8" s="293"/>
      <c r="P8" s="293"/>
      <c r="Q8" s="293"/>
      <c r="R8" s="293"/>
      <c r="S8" s="293"/>
      <c r="T8" s="294"/>
      <c r="U8" s="292" t="s">
        <v>338</v>
      </c>
      <c r="V8" s="293"/>
      <c r="W8" s="293"/>
      <c r="X8" s="294"/>
    </row>
    <row r="9" spans="2:27" ht="19.149999999999999" customHeight="1">
      <c r="B9" s="305" t="s">
        <v>339</v>
      </c>
      <c r="C9" s="306"/>
      <c r="D9" s="306"/>
      <c r="E9" s="306"/>
      <c r="F9" s="306"/>
      <c r="G9" s="306"/>
      <c r="H9" s="306"/>
      <c r="I9" s="306"/>
      <c r="J9" s="306"/>
      <c r="K9" s="306"/>
      <c r="L9" s="306"/>
      <c r="M9" s="306"/>
      <c r="N9" s="306"/>
      <c r="O9" s="306"/>
      <c r="P9" s="306"/>
      <c r="Q9" s="306"/>
      <c r="R9" s="306"/>
      <c r="S9" s="306"/>
      <c r="T9" s="306"/>
      <c r="U9" s="306"/>
      <c r="V9" s="306"/>
      <c r="W9" s="306"/>
      <c r="X9" s="307"/>
    </row>
    <row r="10" spans="2:27" ht="15" customHeight="1">
      <c r="B10" s="304" t="s">
        <v>340</v>
      </c>
      <c r="C10" s="304"/>
      <c r="D10" s="304"/>
      <c r="E10" s="304"/>
      <c r="F10" s="304"/>
      <c r="G10" s="298" t="s">
        <v>341</v>
      </c>
      <c r="H10" s="299"/>
      <c r="I10" s="299"/>
      <c r="J10" s="299"/>
      <c r="K10" s="299"/>
      <c r="L10" s="299"/>
      <c r="M10" s="299"/>
      <c r="N10" s="299"/>
      <c r="O10" s="300"/>
      <c r="P10" s="298" t="s">
        <v>342</v>
      </c>
      <c r="Q10" s="299"/>
      <c r="R10" s="299"/>
      <c r="S10" s="299"/>
      <c r="T10" s="299"/>
      <c r="U10" s="300"/>
      <c r="V10" s="298" t="s">
        <v>3</v>
      </c>
      <c r="W10" s="299"/>
      <c r="X10" s="300"/>
    </row>
    <row r="11" spans="2:27" ht="34.9" customHeight="1">
      <c r="B11" s="278" t="s">
        <v>437</v>
      </c>
      <c r="C11" s="278"/>
      <c r="D11" s="278"/>
      <c r="E11" s="278"/>
      <c r="F11" s="278"/>
      <c r="G11" s="270" t="s">
        <v>344</v>
      </c>
      <c r="H11" s="271"/>
      <c r="I11" s="271"/>
      <c r="J11" s="271"/>
      <c r="K11" s="271"/>
      <c r="L11" s="271"/>
      <c r="M11" s="271"/>
      <c r="N11" s="271"/>
      <c r="O11" s="272"/>
      <c r="P11" s="292" t="s">
        <v>438</v>
      </c>
      <c r="Q11" s="293"/>
      <c r="R11" s="293"/>
      <c r="S11" s="293"/>
      <c r="T11" s="293"/>
      <c r="U11" s="294"/>
      <c r="V11" s="329" t="s">
        <v>439</v>
      </c>
      <c r="W11" s="330"/>
      <c r="X11" s="331"/>
    </row>
    <row r="12" spans="2:27" ht="49.9" customHeight="1">
      <c r="B12" s="304" t="s">
        <v>347</v>
      </c>
      <c r="C12" s="304"/>
      <c r="D12" s="304"/>
      <c r="E12" s="304"/>
      <c r="F12" s="304" t="s">
        <v>348</v>
      </c>
      <c r="G12" s="304"/>
      <c r="H12" s="304"/>
      <c r="I12" s="304"/>
      <c r="J12" s="304"/>
      <c r="K12" s="304"/>
      <c r="L12" s="304"/>
      <c r="M12" s="304"/>
      <c r="N12" s="332" t="s">
        <v>349</v>
      </c>
      <c r="O12" s="332"/>
      <c r="P12" s="332"/>
      <c r="Q12" s="332"/>
      <c r="R12" s="332"/>
      <c r="S12" s="304" t="s">
        <v>350</v>
      </c>
      <c r="T12" s="304"/>
      <c r="U12" s="304"/>
      <c r="V12" s="304"/>
      <c r="W12" s="304"/>
      <c r="X12" s="304"/>
    </row>
    <row r="13" spans="2:27" ht="81.599999999999994" customHeight="1">
      <c r="B13" s="278" t="s">
        <v>351</v>
      </c>
      <c r="C13" s="278"/>
      <c r="D13" s="278"/>
      <c r="E13" s="278"/>
      <c r="F13" s="278" t="s">
        <v>352</v>
      </c>
      <c r="G13" s="278"/>
      <c r="H13" s="278"/>
      <c r="I13" s="278"/>
      <c r="J13" s="278"/>
      <c r="K13" s="278"/>
      <c r="L13" s="278"/>
      <c r="M13" s="278"/>
      <c r="N13" s="278" t="s">
        <v>353</v>
      </c>
      <c r="O13" s="278"/>
      <c r="P13" s="278"/>
      <c r="Q13" s="278"/>
      <c r="R13" s="278"/>
      <c r="S13" s="278" t="s">
        <v>353</v>
      </c>
      <c r="T13" s="278"/>
      <c r="U13" s="278"/>
      <c r="V13" s="278"/>
      <c r="W13" s="278"/>
      <c r="X13" s="278"/>
    </row>
    <row r="14" spans="2:27" ht="12" customHeight="1">
      <c r="B14" s="323" t="s">
        <v>354</v>
      </c>
      <c r="C14" s="324"/>
      <c r="D14" s="324"/>
      <c r="E14" s="324"/>
      <c r="F14" s="325"/>
      <c r="G14" s="312" t="s">
        <v>355</v>
      </c>
      <c r="H14" s="319"/>
      <c r="I14" s="319"/>
      <c r="J14" s="313"/>
      <c r="K14" s="323" t="s">
        <v>356</v>
      </c>
      <c r="L14" s="324"/>
      <c r="M14" s="324"/>
      <c r="N14" s="325"/>
      <c r="O14" s="298" t="s">
        <v>357</v>
      </c>
      <c r="P14" s="299"/>
      <c r="Q14" s="299"/>
      <c r="R14" s="299"/>
      <c r="S14" s="299"/>
      <c r="T14" s="299"/>
      <c r="U14" s="299"/>
      <c r="V14" s="299"/>
      <c r="W14" s="299"/>
      <c r="X14" s="300"/>
      <c r="Y14" s="53"/>
      <c r="Z14" s="53"/>
      <c r="AA14" s="53"/>
    </row>
    <row r="15" spans="2:27" ht="64.900000000000006" customHeight="1">
      <c r="B15" s="326"/>
      <c r="C15" s="327"/>
      <c r="D15" s="327"/>
      <c r="E15" s="327"/>
      <c r="F15" s="328"/>
      <c r="G15" s="314"/>
      <c r="H15" s="320"/>
      <c r="I15" s="320"/>
      <c r="J15" s="315"/>
      <c r="K15" s="326"/>
      <c r="L15" s="327"/>
      <c r="M15" s="327"/>
      <c r="N15" s="328"/>
      <c r="O15" s="298" t="s">
        <v>358</v>
      </c>
      <c r="P15" s="299"/>
      <c r="Q15" s="299"/>
      <c r="R15" s="300"/>
      <c r="S15" s="301" t="s">
        <v>359</v>
      </c>
      <c r="T15" s="302"/>
      <c r="U15" s="303"/>
      <c r="V15" s="301" t="s">
        <v>360</v>
      </c>
      <c r="W15" s="302"/>
      <c r="X15" s="303"/>
      <c r="Y15" s="53"/>
      <c r="Z15" s="53"/>
      <c r="AA15" s="53"/>
    </row>
    <row r="16" spans="2:27" ht="25.9" customHeight="1">
      <c r="B16" s="278" t="s">
        <v>440</v>
      </c>
      <c r="C16" s="278"/>
      <c r="D16" s="278"/>
      <c r="E16" s="278"/>
      <c r="F16" s="278"/>
      <c r="G16" s="321" t="s">
        <v>362</v>
      </c>
      <c r="H16" s="321"/>
      <c r="I16" s="321"/>
      <c r="J16" s="321"/>
      <c r="K16" s="321" t="s">
        <v>353</v>
      </c>
      <c r="L16" s="321"/>
      <c r="M16" s="321"/>
      <c r="N16" s="321"/>
      <c r="O16" s="70" t="s">
        <v>363</v>
      </c>
      <c r="P16" s="70" t="s">
        <v>364</v>
      </c>
      <c r="Q16" s="70" t="s">
        <v>365</v>
      </c>
      <c r="R16" s="70" t="s">
        <v>366</v>
      </c>
      <c r="S16" s="278" t="s">
        <v>441</v>
      </c>
      <c r="T16" s="278"/>
      <c r="U16" s="278"/>
      <c r="V16" s="322" t="s">
        <v>364</v>
      </c>
      <c r="W16" s="322"/>
      <c r="X16" s="322"/>
    </row>
    <row r="17" spans="2:27" ht="71.45" customHeight="1">
      <c r="B17" s="278"/>
      <c r="C17" s="278"/>
      <c r="D17" s="278"/>
      <c r="E17" s="278"/>
      <c r="F17" s="278"/>
      <c r="G17" s="321"/>
      <c r="H17" s="321"/>
      <c r="I17" s="321"/>
      <c r="J17" s="321"/>
      <c r="K17" s="321"/>
      <c r="L17" s="321"/>
      <c r="M17" s="321"/>
      <c r="N17" s="321"/>
      <c r="O17" s="95" t="s">
        <v>353</v>
      </c>
      <c r="P17" s="95">
        <v>1</v>
      </c>
      <c r="Q17" s="95">
        <v>1</v>
      </c>
      <c r="R17" s="95">
        <v>1</v>
      </c>
      <c r="S17" s="278"/>
      <c r="T17" s="278"/>
      <c r="U17" s="278"/>
      <c r="V17" s="322"/>
      <c r="W17" s="322"/>
      <c r="X17" s="322"/>
    </row>
    <row r="18" spans="2:27" ht="18" customHeight="1">
      <c r="B18" s="305" t="s">
        <v>368</v>
      </c>
      <c r="C18" s="306"/>
      <c r="D18" s="306"/>
      <c r="E18" s="306"/>
      <c r="F18" s="306"/>
      <c r="G18" s="306"/>
      <c r="H18" s="306"/>
      <c r="I18" s="306"/>
      <c r="J18" s="306"/>
      <c r="K18" s="306"/>
      <c r="L18" s="306"/>
      <c r="M18" s="306"/>
      <c r="N18" s="306"/>
      <c r="O18" s="306"/>
      <c r="P18" s="306"/>
      <c r="Q18" s="306"/>
      <c r="R18" s="306"/>
      <c r="S18" s="306"/>
      <c r="T18" s="306"/>
      <c r="U18" s="306"/>
      <c r="V18" s="306"/>
      <c r="W18" s="306"/>
      <c r="X18" s="307"/>
      <c r="Z18" s="51" t="s">
        <v>369</v>
      </c>
    </row>
    <row r="19" spans="2:27" ht="34.9" customHeight="1">
      <c r="B19" s="310" t="s">
        <v>370</v>
      </c>
      <c r="C19" s="312" t="s">
        <v>371</v>
      </c>
      <c r="D19" s="313"/>
      <c r="E19" s="312" t="s">
        <v>372</v>
      </c>
      <c r="F19" s="313"/>
      <c r="G19" s="316" t="s">
        <v>373</v>
      </c>
      <c r="H19" s="317"/>
      <c r="I19" s="317"/>
      <c r="J19" s="317"/>
      <c r="K19" s="317"/>
      <c r="L19" s="317"/>
      <c r="M19" s="317"/>
      <c r="N19" s="317"/>
      <c r="O19" s="317"/>
      <c r="P19" s="317"/>
      <c r="Q19" s="317"/>
      <c r="R19" s="318"/>
      <c r="S19" s="312" t="s">
        <v>374</v>
      </c>
      <c r="T19" s="319"/>
      <c r="U19" s="319"/>
      <c r="V19" s="319"/>
      <c r="W19" s="319"/>
      <c r="X19" s="313"/>
    </row>
    <row r="20" spans="2:27" ht="28.5" customHeight="1">
      <c r="B20" s="311"/>
      <c r="C20" s="314"/>
      <c r="D20" s="315"/>
      <c r="E20" s="314"/>
      <c r="F20" s="315"/>
      <c r="G20" s="298" t="s">
        <v>375</v>
      </c>
      <c r="H20" s="299"/>
      <c r="I20" s="300"/>
      <c r="J20" s="298" t="s">
        <v>376</v>
      </c>
      <c r="K20" s="299"/>
      <c r="L20" s="300"/>
      <c r="M20" s="301" t="s">
        <v>377</v>
      </c>
      <c r="N20" s="302"/>
      <c r="O20" s="303"/>
      <c r="P20" s="301" t="s">
        <v>378</v>
      </c>
      <c r="Q20" s="302"/>
      <c r="R20" s="303"/>
      <c r="S20" s="314"/>
      <c r="T20" s="320"/>
      <c r="U20" s="320"/>
      <c r="V20" s="320"/>
      <c r="W20" s="320"/>
      <c r="X20" s="315"/>
    </row>
    <row r="21" spans="2:27" ht="43.9" customHeight="1">
      <c r="B21" s="93" t="s">
        <v>379</v>
      </c>
      <c r="C21" s="270" t="s">
        <v>380</v>
      </c>
      <c r="D21" s="272"/>
      <c r="E21" s="308">
        <v>1</v>
      </c>
      <c r="F21" s="309"/>
      <c r="G21" s="308">
        <v>1</v>
      </c>
      <c r="H21" s="271"/>
      <c r="I21" s="272"/>
      <c r="J21" s="308" t="s">
        <v>381</v>
      </c>
      <c r="K21" s="271"/>
      <c r="L21" s="272"/>
      <c r="M21" s="308" t="s">
        <v>382</v>
      </c>
      <c r="N21" s="271"/>
      <c r="O21" s="272"/>
      <c r="P21" s="270" t="s">
        <v>383</v>
      </c>
      <c r="Q21" s="271"/>
      <c r="R21" s="272"/>
      <c r="S21" s="270" t="s">
        <v>442</v>
      </c>
      <c r="T21" s="271"/>
      <c r="U21" s="271"/>
      <c r="V21" s="271"/>
      <c r="W21" s="271"/>
      <c r="X21" s="272"/>
    </row>
    <row r="22" spans="2:27" ht="25.15" customHeight="1">
      <c r="B22" s="304" t="s">
        <v>385</v>
      </c>
      <c r="C22" s="304"/>
      <c r="D22" s="304"/>
      <c r="E22" s="304"/>
      <c r="F22" s="304"/>
      <c r="G22" s="304"/>
      <c r="H22" s="304"/>
      <c r="I22" s="304"/>
      <c r="J22" s="304"/>
      <c r="K22" s="304"/>
      <c r="L22" s="304"/>
      <c r="M22" s="304"/>
      <c r="N22" s="304" t="s">
        <v>386</v>
      </c>
      <c r="O22" s="304"/>
      <c r="P22" s="304"/>
      <c r="Q22" s="304"/>
      <c r="R22" s="304"/>
      <c r="S22" s="304"/>
      <c r="T22" s="304"/>
      <c r="U22" s="304"/>
      <c r="V22" s="304"/>
      <c r="W22" s="304"/>
      <c r="X22" s="304"/>
    </row>
    <row r="23" spans="2:27" ht="45.4" customHeight="1">
      <c r="B23" s="278" t="s">
        <v>443</v>
      </c>
      <c r="C23" s="278"/>
      <c r="D23" s="278"/>
      <c r="E23" s="278"/>
      <c r="F23" s="278"/>
      <c r="G23" s="278"/>
      <c r="H23" s="278"/>
      <c r="I23" s="278"/>
      <c r="J23" s="278"/>
      <c r="K23" s="278"/>
      <c r="L23" s="278"/>
      <c r="M23" s="278"/>
      <c r="N23" s="278" t="s">
        <v>444</v>
      </c>
      <c r="O23" s="278"/>
      <c r="P23" s="278"/>
      <c r="Q23" s="278"/>
      <c r="R23" s="278"/>
      <c r="S23" s="278"/>
      <c r="T23" s="278"/>
      <c r="U23" s="278"/>
      <c r="V23" s="278"/>
      <c r="W23" s="278"/>
      <c r="X23" s="278"/>
      <c r="AA23" s="54"/>
    </row>
    <row r="24" spans="2:27" ht="18.95" customHeight="1">
      <c r="B24" s="305" t="s">
        <v>389</v>
      </c>
      <c r="C24" s="306"/>
      <c r="D24" s="306"/>
      <c r="E24" s="306"/>
      <c r="F24" s="306"/>
      <c r="G24" s="306"/>
      <c r="H24" s="306"/>
      <c r="I24" s="306"/>
      <c r="J24" s="306"/>
      <c r="K24" s="306"/>
      <c r="L24" s="306"/>
      <c r="M24" s="306"/>
      <c r="N24" s="306"/>
      <c r="O24" s="306"/>
      <c r="P24" s="306"/>
      <c r="Q24" s="306"/>
      <c r="R24" s="306"/>
      <c r="S24" s="306"/>
      <c r="T24" s="306"/>
      <c r="U24" s="306"/>
      <c r="V24" s="306"/>
      <c r="W24" s="306"/>
      <c r="X24" s="307"/>
    </row>
    <row r="25" spans="2:27" ht="18.95" customHeight="1">
      <c r="B25" s="296" t="s">
        <v>390</v>
      </c>
      <c r="C25" s="297"/>
      <c r="D25" s="298" t="s">
        <v>391</v>
      </c>
      <c r="E25" s="299"/>
      <c r="F25" s="299"/>
      <c r="G25" s="299"/>
      <c r="H25" s="300"/>
      <c r="I25" s="298" t="s">
        <v>392</v>
      </c>
      <c r="J25" s="299"/>
      <c r="K25" s="299"/>
      <c r="L25" s="299"/>
      <c r="M25" s="300"/>
      <c r="N25" s="298" t="s">
        <v>393</v>
      </c>
      <c r="O25" s="299"/>
      <c r="P25" s="299"/>
      <c r="Q25" s="299"/>
      <c r="R25" s="299"/>
      <c r="S25" s="300"/>
      <c r="T25" s="301" t="s">
        <v>394</v>
      </c>
      <c r="U25" s="302"/>
      <c r="V25" s="302"/>
      <c r="W25" s="302"/>
      <c r="X25" s="303"/>
    </row>
    <row r="26" spans="2:27" ht="18.95" customHeight="1">
      <c r="B26" s="291" t="s">
        <v>395</v>
      </c>
      <c r="C26" s="291"/>
      <c r="D26" s="292">
        <v>887</v>
      </c>
      <c r="E26" s="293"/>
      <c r="F26" s="293"/>
      <c r="G26" s="293"/>
      <c r="H26" s="294"/>
      <c r="I26" s="292">
        <v>472</v>
      </c>
      <c r="J26" s="293"/>
      <c r="K26" s="293"/>
      <c r="L26" s="293"/>
      <c r="M26" s="294"/>
      <c r="N26" s="292">
        <v>0</v>
      </c>
      <c r="O26" s="293"/>
      <c r="P26" s="293"/>
      <c r="Q26" s="293"/>
      <c r="R26" s="293"/>
      <c r="S26" s="294"/>
      <c r="T26" s="292">
        <v>0</v>
      </c>
      <c r="U26" s="293"/>
      <c r="V26" s="293"/>
      <c r="W26" s="293"/>
      <c r="X26" s="294"/>
      <c r="Z26" s="56"/>
      <c r="AA26" s="56"/>
    </row>
    <row r="27" spans="2:27" ht="18.95" customHeight="1">
      <c r="B27" s="291" t="s">
        <v>396</v>
      </c>
      <c r="C27" s="291"/>
      <c r="D27" s="292">
        <v>947</v>
      </c>
      <c r="E27" s="293"/>
      <c r="F27" s="293"/>
      <c r="G27" s="293"/>
      <c r="H27" s="294"/>
      <c r="I27" s="292">
        <v>505</v>
      </c>
      <c r="J27" s="293"/>
      <c r="K27" s="293"/>
      <c r="L27" s="293"/>
      <c r="M27" s="294"/>
      <c r="N27" s="292">
        <v>0</v>
      </c>
      <c r="O27" s="293"/>
      <c r="P27" s="293"/>
      <c r="Q27" s="293"/>
      <c r="R27" s="293"/>
      <c r="S27" s="294"/>
      <c r="T27" s="292">
        <v>0</v>
      </c>
      <c r="U27" s="293"/>
      <c r="V27" s="293"/>
      <c r="W27" s="293"/>
      <c r="X27" s="294"/>
      <c r="Y27" s="54"/>
    </row>
    <row r="28" spans="2:27" ht="19.7" customHeight="1">
      <c r="B28" s="295" t="s">
        <v>397</v>
      </c>
      <c r="C28" s="295"/>
      <c r="D28" s="295"/>
      <c r="E28" s="295"/>
      <c r="F28" s="295"/>
      <c r="G28" s="295"/>
      <c r="H28" s="295"/>
      <c r="I28" s="295"/>
      <c r="J28" s="295"/>
      <c r="K28" s="295"/>
      <c r="L28" s="295"/>
      <c r="M28" s="295"/>
      <c r="N28" s="295"/>
      <c r="O28" s="295"/>
      <c r="P28" s="295"/>
      <c r="Q28" s="295"/>
      <c r="R28" s="295"/>
      <c r="S28" s="295"/>
      <c r="T28" s="295"/>
      <c r="U28" s="295"/>
      <c r="V28" s="295"/>
      <c r="W28" s="295"/>
      <c r="X28" s="295"/>
    </row>
    <row r="29" spans="2:27" ht="19.7" customHeight="1">
      <c r="B29" s="96"/>
      <c r="C29" s="97"/>
      <c r="D29" s="97"/>
      <c r="E29" s="97"/>
      <c r="F29" s="97"/>
      <c r="G29" s="97"/>
      <c r="H29" s="97"/>
      <c r="I29" s="97"/>
      <c r="J29" s="97"/>
      <c r="K29" s="97"/>
      <c r="L29" s="97"/>
      <c r="M29" s="97"/>
      <c r="N29" s="97"/>
      <c r="O29" s="97"/>
      <c r="P29" s="97"/>
      <c r="Q29" s="97"/>
      <c r="R29" s="97"/>
      <c r="S29" s="97"/>
      <c r="T29" s="97"/>
      <c r="U29" s="97"/>
      <c r="V29" s="97"/>
      <c r="W29" s="97"/>
      <c r="X29" s="98"/>
    </row>
    <row r="30" spans="2:27" ht="25.5">
      <c r="B30" s="91" t="s">
        <v>398</v>
      </c>
      <c r="C30" s="94" t="s">
        <v>399</v>
      </c>
      <c r="D30" s="94" t="s">
        <v>400</v>
      </c>
      <c r="E30" s="94" t="s">
        <v>401</v>
      </c>
      <c r="H30" s="402"/>
      <c r="I30" s="402"/>
      <c r="J30" s="402"/>
      <c r="K30" s="402"/>
      <c r="L30" s="402"/>
      <c r="M30" s="402"/>
      <c r="N30" s="402"/>
      <c r="O30" s="402"/>
      <c r="P30" s="402"/>
      <c r="Q30" s="402"/>
      <c r="R30" s="402"/>
      <c r="S30" s="403"/>
      <c r="T30" s="403"/>
      <c r="U30" s="403"/>
      <c r="V30" s="403"/>
      <c r="W30" s="403"/>
      <c r="X30" s="404"/>
    </row>
    <row r="31" spans="2:27" ht="17.649999999999999" customHeight="1">
      <c r="B31" s="55" t="s">
        <v>27</v>
      </c>
      <c r="C31" s="58">
        <f>IF(ISERROR($D$26/$D$27),0,$D$26/$D$27)</f>
        <v>0.93664202745512148</v>
      </c>
      <c r="D31" s="59">
        <f>$E$21</f>
        <v>1</v>
      </c>
      <c r="E31" s="275">
        <f>SUM(C31:C34)*0.25</f>
        <v>0.46782387320041408</v>
      </c>
      <c r="H31" s="405"/>
      <c r="I31" s="405"/>
      <c r="J31" s="402"/>
      <c r="K31" s="402"/>
      <c r="L31" s="57"/>
      <c r="M31" s="72"/>
      <c r="N31" s="405"/>
      <c r="O31" s="405"/>
      <c r="P31" s="405"/>
      <c r="Q31" s="405"/>
      <c r="R31" s="405"/>
      <c r="S31" s="406"/>
      <c r="T31" s="406"/>
      <c r="U31" s="406"/>
      <c r="V31" s="406"/>
      <c r="W31" s="406"/>
      <c r="X31" s="407"/>
    </row>
    <row r="32" spans="2:27" ht="17.649999999999999" customHeight="1">
      <c r="B32" s="55" t="s">
        <v>30</v>
      </c>
      <c r="C32" s="58">
        <f>IF(ISERROR($I$26/$I$27),0,$I$26/$I$27)</f>
        <v>0.93465346534653471</v>
      </c>
      <c r="D32" s="59">
        <f>$E$21</f>
        <v>1</v>
      </c>
      <c r="E32" s="276"/>
      <c r="H32" s="402"/>
      <c r="I32" s="402"/>
      <c r="J32" s="402"/>
      <c r="K32" s="402"/>
      <c r="L32" s="60"/>
      <c r="M32" s="57"/>
      <c r="N32" s="402"/>
      <c r="O32" s="402"/>
      <c r="P32" s="402"/>
      <c r="Q32" s="402"/>
      <c r="R32" s="402"/>
      <c r="S32" s="406"/>
      <c r="T32" s="406"/>
      <c r="U32" s="406"/>
      <c r="V32" s="406"/>
      <c r="W32" s="406"/>
      <c r="X32" s="407"/>
    </row>
    <row r="33" spans="2:27" ht="17.649999999999999" customHeight="1">
      <c r="B33" s="55" t="s">
        <v>33</v>
      </c>
      <c r="C33" s="58">
        <f>IF(ISERROR($N$26/$N$27),0,$N$26/$N$27)</f>
        <v>0</v>
      </c>
      <c r="D33" s="59">
        <f>$E$21</f>
        <v>1</v>
      </c>
      <c r="E33" s="276"/>
      <c r="H33" s="402"/>
      <c r="I33" s="402"/>
      <c r="J33" s="402"/>
      <c r="K33" s="402"/>
      <c r="L33" s="60"/>
      <c r="M33" s="57"/>
      <c r="N33" s="402"/>
      <c r="O33" s="402"/>
      <c r="P33" s="402"/>
      <c r="Q33" s="402"/>
      <c r="R33" s="402"/>
      <c r="S33" s="406"/>
      <c r="T33" s="406"/>
      <c r="U33" s="406"/>
      <c r="V33" s="406"/>
      <c r="W33" s="406"/>
      <c r="X33" s="407"/>
    </row>
    <row r="34" spans="2:27" ht="17.649999999999999" customHeight="1">
      <c r="B34" s="55" t="s">
        <v>36</v>
      </c>
      <c r="C34" s="58">
        <f>IF(ISERROR($T$26/$T$27),0,$T$26/$T$27)</f>
        <v>0</v>
      </c>
      <c r="D34" s="59">
        <f>$E$21</f>
        <v>1</v>
      </c>
      <c r="E34" s="277"/>
      <c r="H34" s="402"/>
      <c r="I34" s="402"/>
      <c r="J34" s="402"/>
      <c r="K34" s="402"/>
      <c r="L34" s="60"/>
      <c r="M34" s="57"/>
      <c r="N34" s="402"/>
      <c r="O34" s="402"/>
      <c r="P34" s="402"/>
      <c r="Q34" s="402"/>
      <c r="R34" s="402"/>
      <c r="S34" s="406"/>
      <c r="T34" s="406"/>
      <c r="U34" s="406"/>
      <c r="V34" s="406"/>
      <c r="W34" s="406"/>
      <c r="X34" s="407"/>
    </row>
    <row r="35" spans="2:27" ht="28.15" customHeight="1">
      <c r="B35" s="338" t="s">
        <v>402</v>
      </c>
      <c r="C35" s="339"/>
      <c r="D35" s="339"/>
      <c r="E35" s="340"/>
      <c r="H35" s="402"/>
      <c r="I35" s="402"/>
      <c r="J35" s="402"/>
      <c r="K35" s="402"/>
      <c r="L35" s="60"/>
      <c r="M35" s="57"/>
      <c r="N35" s="402"/>
      <c r="O35" s="402"/>
      <c r="P35" s="402"/>
      <c r="Q35" s="402"/>
      <c r="R35" s="402"/>
      <c r="S35" s="406"/>
      <c r="T35" s="406"/>
      <c r="U35" s="406"/>
      <c r="V35" s="406"/>
      <c r="W35" s="406"/>
      <c r="X35" s="407"/>
    </row>
    <row r="36" spans="2:27" ht="17.649999999999999" customHeight="1">
      <c r="B36" s="61"/>
      <c r="C36" s="62"/>
      <c r="D36" s="71"/>
      <c r="E36" s="71"/>
      <c r="H36" s="402"/>
      <c r="I36" s="402"/>
      <c r="J36" s="402"/>
      <c r="K36" s="402"/>
      <c r="L36" s="60"/>
      <c r="M36" s="57"/>
      <c r="N36" s="402"/>
      <c r="O36" s="402"/>
      <c r="P36" s="402"/>
      <c r="Q36" s="402"/>
      <c r="R36" s="402"/>
      <c r="S36" s="406"/>
      <c r="T36" s="406"/>
      <c r="U36" s="406"/>
      <c r="V36" s="406"/>
      <c r="W36" s="406"/>
      <c r="X36" s="407"/>
    </row>
    <row r="37" spans="2:27" ht="17.649999999999999" customHeight="1">
      <c r="B37" s="61"/>
      <c r="C37" s="62"/>
      <c r="D37" s="71"/>
      <c r="E37" s="71"/>
      <c r="H37" s="402"/>
      <c r="I37" s="402"/>
      <c r="J37" s="402"/>
      <c r="K37" s="402"/>
      <c r="L37" s="60"/>
      <c r="M37" s="57"/>
      <c r="N37" s="402"/>
      <c r="O37" s="402"/>
      <c r="P37" s="402"/>
      <c r="Q37" s="402"/>
      <c r="R37" s="402"/>
      <c r="S37" s="406"/>
      <c r="T37" s="406"/>
      <c r="U37" s="406"/>
      <c r="V37" s="406"/>
      <c r="W37" s="406"/>
      <c r="X37" s="407"/>
    </row>
    <row r="38" spans="2:27" ht="17.649999999999999" customHeight="1">
      <c r="B38" s="61"/>
      <c r="C38" s="62"/>
      <c r="D38" s="71"/>
      <c r="E38" s="71"/>
      <c r="H38" s="402"/>
      <c r="I38" s="402"/>
      <c r="J38" s="402"/>
      <c r="K38" s="402"/>
      <c r="L38" s="60"/>
      <c r="M38" s="57"/>
      <c r="N38" s="402"/>
      <c r="O38" s="402"/>
      <c r="P38" s="402"/>
      <c r="Q38" s="402"/>
      <c r="R38" s="402"/>
      <c r="S38" s="406"/>
      <c r="T38" s="406"/>
      <c r="U38" s="406"/>
      <c r="V38" s="406"/>
      <c r="W38" s="406"/>
      <c r="X38" s="407"/>
    </row>
    <row r="39" spans="2:27" ht="17.649999999999999" customHeight="1">
      <c r="B39" s="61"/>
      <c r="C39" s="62"/>
      <c r="D39" s="71"/>
      <c r="E39" s="71"/>
      <c r="H39" s="402"/>
      <c r="I39" s="402"/>
      <c r="J39" s="402"/>
      <c r="K39" s="402"/>
      <c r="L39" s="60"/>
      <c r="M39" s="57"/>
      <c r="N39" s="402"/>
      <c r="O39" s="402"/>
      <c r="P39" s="402"/>
      <c r="Q39" s="402"/>
      <c r="R39" s="402"/>
      <c r="S39" s="406"/>
      <c r="T39" s="406"/>
      <c r="U39" s="406"/>
      <c r="V39" s="406"/>
      <c r="W39" s="406"/>
      <c r="X39" s="407"/>
    </row>
    <row r="40" spans="2:27" ht="17.649999999999999" customHeight="1">
      <c r="B40" s="61"/>
      <c r="C40" s="62"/>
      <c r="D40" s="71"/>
      <c r="E40" s="71"/>
      <c r="H40" s="402"/>
      <c r="I40" s="402"/>
      <c r="J40" s="402"/>
      <c r="K40" s="402"/>
      <c r="L40" s="60"/>
      <c r="M40" s="57"/>
      <c r="N40" s="402"/>
      <c r="O40" s="402"/>
      <c r="P40" s="402"/>
      <c r="Q40" s="402"/>
      <c r="R40" s="402"/>
      <c r="S40" s="406"/>
      <c r="T40" s="406"/>
      <c r="U40" s="406"/>
      <c r="V40" s="406"/>
      <c r="W40" s="406"/>
      <c r="X40" s="407"/>
    </row>
    <row r="41" spans="2:27" ht="17.649999999999999" customHeight="1">
      <c r="B41" s="61"/>
      <c r="C41" s="62"/>
      <c r="D41" s="71"/>
      <c r="E41" s="71"/>
      <c r="H41" s="402"/>
      <c r="I41" s="402"/>
      <c r="J41" s="402"/>
      <c r="K41" s="402"/>
      <c r="L41" s="60"/>
      <c r="M41" s="57"/>
      <c r="N41" s="402"/>
      <c r="O41" s="402"/>
      <c r="P41" s="402"/>
      <c r="Q41" s="402"/>
      <c r="R41" s="402"/>
      <c r="S41" s="406"/>
      <c r="T41" s="406"/>
      <c r="U41" s="406"/>
      <c r="V41" s="406"/>
      <c r="W41" s="406"/>
      <c r="X41" s="407"/>
    </row>
    <row r="42" spans="2:27" ht="17.25" customHeight="1">
      <c r="B42" s="61"/>
      <c r="C42" s="62"/>
      <c r="D42" s="71"/>
      <c r="E42" s="71"/>
      <c r="H42" s="402"/>
      <c r="I42" s="402"/>
      <c r="J42" s="402"/>
      <c r="K42" s="402"/>
      <c r="L42" s="60"/>
      <c r="M42" s="57"/>
      <c r="N42" s="402"/>
      <c r="O42" s="402"/>
      <c r="P42" s="402"/>
      <c r="Q42" s="402"/>
      <c r="R42" s="402"/>
      <c r="S42" s="403"/>
      <c r="T42" s="403"/>
      <c r="U42" s="403"/>
      <c r="V42" s="403"/>
      <c r="W42" s="403"/>
      <c r="X42" s="404"/>
    </row>
    <row r="43" spans="2:27" ht="17.25" customHeight="1">
      <c r="B43" s="73"/>
      <c r="C43" s="74"/>
      <c r="D43" s="75"/>
      <c r="E43" s="75"/>
      <c r="F43" s="76"/>
      <c r="G43" s="76"/>
      <c r="H43" s="76"/>
      <c r="I43" s="76"/>
      <c r="J43" s="76"/>
      <c r="K43" s="76"/>
      <c r="L43" s="77"/>
      <c r="M43" s="99"/>
      <c r="N43" s="76"/>
      <c r="O43" s="76"/>
      <c r="P43" s="76"/>
      <c r="Q43" s="76"/>
      <c r="R43" s="76"/>
      <c r="S43" s="76"/>
      <c r="T43" s="76"/>
      <c r="U43" s="76"/>
      <c r="V43" s="76"/>
      <c r="W43" s="76"/>
      <c r="X43" s="78"/>
    </row>
    <row r="44" spans="2:27" ht="15.75" customHeight="1">
      <c r="B44" s="287" t="s">
        <v>403</v>
      </c>
      <c r="C44" s="287"/>
      <c r="D44" s="287"/>
      <c r="E44" s="287"/>
      <c r="F44" s="287"/>
      <c r="G44" s="287"/>
      <c r="H44" s="287"/>
      <c r="I44" s="287"/>
      <c r="J44" s="287"/>
      <c r="K44" s="287"/>
      <c r="L44" s="287"/>
      <c r="M44" s="287"/>
      <c r="N44" s="287"/>
      <c r="O44" s="287"/>
      <c r="P44" s="287"/>
      <c r="Q44" s="287"/>
      <c r="R44" s="287"/>
      <c r="S44" s="287"/>
      <c r="T44" s="287"/>
      <c r="U44" s="287"/>
      <c r="V44" s="287"/>
      <c r="W44" s="287"/>
      <c r="X44" s="287"/>
      <c r="Z44" s="63"/>
    </row>
    <row r="45" spans="2:27" ht="76.5" customHeight="1">
      <c r="B45" s="350" t="s">
        <v>445</v>
      </c>
      <c r="C45" s="351"/>
      <c r="D45" s="351"/>
      <c r="E45" s="351"/>
      <c r="F45" s="351"/>
      <c r="G45" s="351"/>
      <c r="H45" s="351"/>
      <c r="I45" s="351"/>
      <c r="J45" s="351"/>
      <c r="K45" s="351"/>
      <c r="L45" s="351"/>
      <c r="M45" s="351"/>
      <c r="N45" s="351"/>
      <c r="O45" s="351"/>
      <c r="P45" s="351"/>
      <c r="Q45" s="351"/>
      <c r="R45" s="351"/>
      <c r="S45" s="351"/>
      <c r="T45" s="351"/>
      <c r="U45" s="351"/>
      <c r="V45" s="351"/>
      <c r="W45" s="351"/>
      <c r="X45" s="352"/>
      <c r="Y45" s="57"/>
      <c r="Z45" s="57"/>
      <c r="AA45" s="57"/>
    </row>
    <row r="46" spans="2:27" ht="18" customHeight="1">
      <c r="B46" s="280" t="s">
        <v>405</v>
      </c>
      <c r="C46" s="280"/>
      <c r="D46" s="280"/>
      <c r="E46" s="280"/>
      <c r="F46" s="280"/>
      <c r="G46" s="280"/>
      <c r="H46" s="280"/>
      <c r="I46" s="280"/>
      <c r="J46" s="280"/>
      <c r="K46" s="280"/>
      <c r="L46" s="280"/>
      <c r="M46" s="280"/>
      <c r="N46" s="280"/>
      <c r="O46" s="280"/>
      <c r="P46" s="280"/>
      <c r="Q46" s="280"/>
      <c r="R46" s="280"/>
      <c r="S46" s="280"/>
      <c r="T46" s="280"/>
      <c r="U46" s="280"/>
      <c r="V46" s="280"/>
      <c r="W46" s="280"/>
      <c r="X46" s="280"/>
      <c r="Y46" s="64"/>
      <c r="Z46" s="62"/>
      <c r="AA46" s="60"/>
    </row>
    <row r="47" spans="2:27" ht="84" customHeight="1">
      <c r="B47" s="350" t="s">
        <v>446</v>
      </c>
      <c r="C47" s="351"/>
      <c r="D47" s="351"/>
      <c r="E47" s="351"/>
      <c r="F47" s="351"/>
      <c r="G47" s="351"/>
      <c r="H47" s="351"/>
      <c r="I47" s="351"/>
      <c r="J47" s="351"/>
      <c r="K47" s="351"/>
      <c r="L47" s="351"/>
      <c r="M47" s="351"/>
      <c r="N47" s="351"/>
      <c r="O47" s="351"/>
      <c r="P47" s="351"/>
      <c r="Q47" s="351"/>
      <c r="R47" s="351"/>
      <c r="S47" s="351"/>
      <c r="T47" s="351"/>
      <c r="U47" s="351"/>
      <c r="V47" s="351"/>
      <c r="W47" s="351"/>
      <c r="X47" s="352"/>
      <c r="Y47" s="64"/>
      <c r="Z47" s="62"/>
      <c r="AA47" s="60"/>
    </row>
    <row r="48" spans="2:27" ht="16.149999999999999" customHeight="1">
      <c r="B48" s="280" t="s">
        <v>407</v>
      </c>
      <c r="C48" s="280"/>
      <c r="D48" s="280"/>
      <c r="E48" s="280"/>
      <c r="F48" s="280"/>
      <c r="G48" s="280"/>
      <c r="H48" s="280"/>
      <c r="I48" s="280"/>
      <c r="J48" s="280"/>
      <c r="K48" s="280"/>
      <c r="L48" s="280"/>
      <c r="M48" s="280"/>
      <c r="N48" s="280"/>
      <c r="O48" s="280"/>
      <c r="P48" s="280"/>
      <c r="Q48" s="280"/>
      <c r="R48" s="280"/>
      <c r="S48" s="280"/>
      <c r="T48" s="280"/>
      <c r="U48" s="280"/>
      <c r="V48" s="280"/>
      <c r="W48" s="280"/>
      <c r="X48" s="280"/>
      <c r="Y48" s="64"/>
      <c r="Z48" s="62"/>
      <c r="AA48" s="60"/>
    </row>
    <row r="49" spans="2:27" ht="15.6" customHeight="1">
      <c r="B49" s="65" t="s">
        <v>3</v>
      </c>
      <c r="C49" s="284" t="s">
        <v>408</v>
      </c>
      <c r="D49" s="285"/>
      <c r="E49" s="286" t="s">
        <v>409</v>
      </c>
      <c r="F49" s="284"/>
      <c r="G49" s="284"/>
      <c r="H49" s="284"/>
      <c r="I49" s="284"/>
      <c r="J49" s="284"/>
      <c r="K49" s="285"/>
      <c r="L49" s="286" t="s">
        <v>410</v>
      </c>
      <c r="M49" s="284"/>
      <c r="N49" s="284"/>
      <c r="O49" s="284"/>
      <c r="P49" s="284"/>
      <c r="Q49" s="284"/>
      <c r="R49" s="284"/>
      <c r="S49" s="285"/>
      <c r="T49" s="286" t="s">
        <v>411</v>
      </c>
      <c r="U49" s="284"/>
      <c r="V49" s="284"/>
      <c r="W49" s="284"/>
      <c r="X49" s="285"/>
      <c r="Y49" s="64"/>
      <c r="Z49" s="62"/>
      <c r="AA49" s="60"/>
    </row>
    <row r="50" spans="2:27" ht="47.25" customHeight="1">
      <c r="B50" s="92">
        <v>1</v>
      </c>
      <c r="C50" s="279">
        <v>44753</v>
      </c>
      <c r="D50" s="278"/>
      <c r="E50" s="278" t="s">
        <v>447</v>
      </c>
      <c r="F50" s="278"/>
      <c r="G50" s="278"/>
      <c r="H50" s="278"/>
      <c r="I50" s="278"/>
      <c r="J50" s="278"/>
      <c r="K50" s="278"/>
      <c r="L50" s="278" t="s">
        <v>448</v>
      </c>
      <c r="M50" s="278"/>
      <c r="N50" s="278"/>
      <c r="O50" s="278"/>
      <c r="P50" s="278"/>
      <c r="Q50" s="278"/>
      <c r="R50" s="278"/>
      <c r="S50" s="278"/>
      <c r="T50" s="279">
        <v>44785</v>
      </c>
      <c r="U50" s="278"/>
      <c r="V50" s="278"/>
      <c r="W50" s="278"/>
      <c r="X50" s="278"/>
      <c r="Y50" s="64"/>
      <c r="Z50" s="62"/>
      <c r="AA50" s="60"/>
    </row>
    <row r="51" spans="2:27" ht="31.5" customHeight="1">
      <c r="B51" s="92"/>
      <c r="C51" s="279"/>
      <c r="D51" s="278"/>
      <c r="E51" s="278"/>
      <c r="F51" s="278"/>
      <c r="G51" s="278"/>
      <c r="H51" s="278"/>
      <c r="I51" s="278"/>
      <c r="J51" s="278"/>
      <c r="K51" s="278"/>
      <c r="L51" s="278"/>
      <c r="M51" s="278"/>
      <c r="N51" s="278"/>
      <c r="O51" s="278"/>
      <c r="P51" s="278"/>
      <c r="Q51" s="278"/>
      <c r="R51" s="278"/>
      <c r="S51" s="278"/>
      <c r="T51" s="278"/>
      <c r="U51" s="278"/>
      <c r="V51" s="278"/>
      <c r="W51" s="278"/>
      <c r="X51" s="278"/>
      <c r="Y51" s="64"/>
      <c r="Z51" s="62"/>
      <c r="AA51" s="60"/>
    </row>
    <row r="52" spans="2:27" ht="15" customHeight="1">
      <c r="B52" s="92"/>
      <c r="C52" s="278"/>
      <c r="D52" s="278"/>
      <c r="E52" s="278"/>
      <c r="F52" s="278"/>
      <c r="G52" s="278"/>
      <c r="H52" s="278"/>
      <c r="I52" s="278"/>
      <c r="J52" s="278"/>
      <c r="K52" s="278"/>
      <c r="L52" s="278"/>
      <c r="M52" s="278"/>
      <c r="N52" s="278"/>
      <c r="O52" s="278"/>
      <c r="P52" s="278"/>
      <c r="Q52" s="278"/>
      <c r="R52" s="278"/>
      <c r="S52" s="278"/>
      <c r="T52" s="278"/>
      <c r="U52" s="278"/>
      <c r="V52" s="278"/>
      <c r="W52" s="278"/>
      <c r="X52" s="278"/>
      <c r="Y52" s="64"/>
      <c r="Z52" s="62"/>
      <c r="AA52" s="60"/>
    </row>
    <row r="53" spans="2:27" ht="15" customHeight="1">
      <c r="B53" s="92"/>
      <c r="C53" s="278"/>
      <c r="D53" s="278"/>
      <c r="E53" s="278"/>
      <c r="F53" s="278"/>
      <c r="G53" s="278"/>
      <c r="H53" s="278"/>
      <c r="I53" s="278"/>
      <c r="J53" s="278"/>
      <c r="K53" s="278"/>
      <c r="L53" s="278"/>
      <c r="M53" s="278"/>
      <c r="N53" s="278"/>
      <c r="O53" s="278"/>
      <c r="P53" s="278"/>
      <c r="Q53" s="278"/>
      <c r="R53" s="278"/>
      <c r="S53" s="278"/>
      <c r="T53" s="278"/>
      <c r="U53" s="278"/>
      <c r="V53" s="278"/>
      <c r="W53" s="278"/>
      <c r="X53" s="278"/>
      <c r="Y53" s="64"/>
      <c r="Z53" s="62"/>
      <c r="AA53" s="60"/>
    </row>
    <row r="54" spans="2:27" ht="15.6" customHeight="1">
      <c r="B54" s="267" t="s">
        <v>416</v>
      </c>
      <c r="C54" s="268"/>
      <c r="D54" s="268"/>
      <c r="E54" s="268"/>
      <c r="F54" s="268"/>
      <c r="G54" s="268"/>
      <c r="H54" s="268"/>
      <c r="I54" s="268"/>
      <c r="J54" s="268"/>
      <c r="K54" s="268"/>
      <c r="L54" s="268"/>
      <c r="M54" s="268"/>
      <c r="N54" s="268"/>
      <c r="O54" s="268"/>
      <c r="P54" s="268"/>
      <c r="Q54" s="268"/>
      <c r="R54" s="268"/>
      <c r="S54" s="268"/>
      <c r="T54" s="268"/>
      <c r="U54" s="268"/>
      <c r="V54" s="268"/>
      <c r="W54" s="268"/>
      <c r="X54" s="269"/>
      <c r="Y54" s="64"/>
      <c r="Z54" s="62"/>
      <c r="AA54" s="60"/>
    </row>
    <row r="55" spans="2:27" ht="26.45" customHeight="1">
      <c r="B55" s="66" t="s">
        <v>417</v>
      </c>
      <c r="C55" s="270" t="s">
        <v>418</v>
      </c>
      <c r="D55" s="271"/>
      <c r="E55" s="271"/>
      <c r="F55" s="271"/>
      <c r="G55" s="271"/>
      <c r="H55" s="271"/>
      <c r="I55" s="271"/>
      <c r="J55" s="271"/>
      <c r="K55" s="271"/>
      <c r="L55" s="271"/>
      <c r="M55" s="272"/>
      <c r="N55" s="273" t="s">
        <v>419</v>
      </c>
      <c r="O55" s="274"/>
      <c r="P55" s="270" t="s">
        <v>420</v>
      </c>
      <c r="Q55" s="271"/>
      <c r="R55" s="271"/>
      <c r="S55" s="271"/>
      <c r="T55" s="271"/>
      <c r="U55" s="271"/>
      <c r="V55" s="271"/>
      <c r="W55" s="271"/>
      <c r="X55" s="272"/>
    </row>
    <row r="56" spans="2:27" ht="24.6" customHeight="1">
      <c r="B56" s="66" t="s">
        <v>421</v>
      </c>
      <c r="C56" s="270" t="s">
        <v>422</v>
      </c>
      <c r="D56" s="271"/>
      <c r="E56" s="271"/>
      <c r="F56" s="271"/>
      <c r="G56" s="271"/>
      <c r="H56" s="271"/>
      <c r="I56" s="271"/>
      <c r="J56" s="271"/>
      <c r="K56" s="271"/>
      <c r="L56" s="271"/>
      <c r="M56" s="272"/>
      <c r="N56" s="273" t="s">
        <v>419</v>
      </c>
      <c r="O56" s="274"/>
      <c r="P56" s="270" t="s">
        <v>423</v>
      </c>
      <c r="Q56" s="271"/>
      <c r="R56" s="271"/>
      <c r="S56" s="271"/>
      <c r="T56" s="271"/>
      <c r="U56" s="271"/>
      <c r="V56" s="271"/>
      <c r="W56" s="271"/>
      <c r="X56" s="272"/>
    </row>
    <row r="57" spans="2:27" ht="27.6" customHeight="1">
      <c r="B57" s="66" t="s">
        <v>424</v>
      </c>
      <c r="C57" s="270" t="s">
        <v>425</v>
      </c>
      <c r="D57" s="271"/>
      <c r="E57" s="271"/>
      <c r="F57" s="271"/>
      <c r="G57" s="271"/>
      <c r="H57" s="271"/>
      <c r="I57" s="271"/>
      <c r="J57" s="271"/>
      <c r="K57" s="271"/>
      <c r="L57" s="271"/>
      <c r="M57" s="272"/>
      <c r="N57" s="273" t="s">
        <v>419</v>
      </c>
      <c r="O57" s="274"/>
      <c r="P57" s="270" t="s">
        <v>426</v>
      </c>
      <c r="Q57" s="271"/>
      <c r="R57" s="271"/>
      <c r="S57" s="271"/>
      <c r="T57" s="271"/>
      <c r="U57" s="271"/>
      <c r="V57" s="271"/>
      <c r="W57" s="271"/>
      <c r="X57" s="272"/>
    </row>
    <row r="58" spans="2:27" ht="13.5" customHeight="1">
      <c r="B58" s="267" t="s">
        <v>427</v>
      </c>
      <c r="C58" s="268"/>
      <c r="D58" s="268"/>
      <c r="E58" s="268"/>
      <c r="F58" s="268"/>
      <c r="G58" s="268"/>
      <c r="H58" s="268"/>
      <c r="I58" s="268"/>
      <c r="J58" s="268"/>
      <c r="K58" s="268"/>
      <c r="L58" s="268"/>
      <c r="M58" s="268"/>
      <c r="N58" s="268"/>
      <c r="O58" s="268"/>
      <c r="P58" s="268"/>
      <c r="Q58" s="268"/>
      <c r="R58" s="268"/>
      <c r="S58" s="268"/>
      <c r="T58" s="268"/>
      <c r="U58" s="268"/>
      <c r="V58" s="268"/>
      <c r="W58" s="268"/>
      <c r="X58" s="269"/>
    </row>
    <row r="59" spans="2:27" ht="19.149999999999999" customHeight="1">
      <c r="B59" s="66" t="s">
        <v>428</v>
      </c>
      <c r="C59" s="270"/>
      <c r="D59" s="271"/>
      <c r="E59" s="271"/>
      <c r="F59" s="271"/>
      <c r="G59" s="271"/>
      <c r="H59" s="271"/>
      <c r="I59" s="271"/>
      <c r="J59" s="271"/>
      <c r="K59" s="271"/>
      <c r="L59" s="271"/>
      <c r="M59" s="272"/>
      <c r="N59" s="273" t="s">
        <v>419</v>
      </c>
      <c r="O59" s="274"/>
      <c r="P59" s="270"/>
      <c r="Q59" s="271"/>
      <c r="R59" s="271"/>
      <c r="S59" s="271"/>
      <c r="T59" s="271"/>
      <c r="U59" s="271"/>
      <c r="V59" s="271"/>
      <c r="W59" s="271"/>
      <c r="X59" s="272"/>
    </row>
    <row r="60" spans="2:27" ht="19.149999999999999" customHeight="1">
      <c r="B60" s="66" t="s">
        <v>428</v>
      </c>
      <c r="C60" s="270"/>
      <c r="D60" s="271"/>
      <c r="E60" s="271"/>
      <c r="F60" s="271"/>
      <c r="G60" s="271"/>
      <c r="H60" s="271"/>
      <c r="I60" s="271"/>
      <c r="J60" s="271"/>
      <c r="K60" s="271"/>
      <c r="L60" s="271"/>
      <c r="M60" s="272"/>
      <c r="N60" s="273" t="s">
        <v>419</v>
      </c>
      <c r="O60" s="274"/>
      <c r="P60" s="270"/>
      <c r="Q60" s="271"/>
      <c r="R60" s="271"/>
      <c r="S60" s="271"/>
      <c r="T60" s="271"/>
      <c r="U60" s="271"/>
      <c r="V60" s="271"/>
      <c r="W60" s="271"/>
      <c r="X60" s="272"/>
    </row>
  </sheetData>
  <sheetProtection selectLockedCells="1" selectUnlockedCells="1"/>
  <mergeCells count="181">
    <mergeCell ref="C60:M60"/>
    <mergeCell ref="N60:O60"/>
    <mergeCell ref="P60:X60"/>
    <mergeCell ref="C57:M57"/>
    <mergeCell ref="N57:O57"/>
    <mergeCell ref="P57:X57"/>
    <mergeCell ref="B58:X58"/>
    <mergeCell ref="C59:M59"/>
    <mergeCell ref="N59:O59"/>
    <mergeCell ref="P59:X59"/>
    <mergeCell ref="B54:X54"/>
    <mergeCell ref="C55:M55"/>
    <mergeCell ref="N55:O55"/>
    <mergeCell ref="P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heetViews>
  <sheetFormatPr baseColWidth="10" defaultColWidth="11.42578125" defaultRowHeight="14.25"/>
  <cols>
    <col min="1" max="1" width="28.140625" style="68" customWidth="1"/>
    <col min="2" max="8" width="11.42578125" style="68"/>
    <col min="9" max="9" width="101.140625" style="68" customWidth="1"/>
    <col min="10" max="16384" width="11.42578125" style="68"/>
  </cols>
  <sheetData>
    <row r="1" spans="1:10" ht="71.25">
      <c r="A1" s="68" t="s">
        <v>449</v>
      </c>
      <c r="B1" s="68" t="s">
        <v>362</v>
      </c>
      <c r="C1" s="68" t="s">
        <v>383</v>
      </c>
      <c r="D1" s="68" t="s">
        <v>450</v>
      </c>
      <c r="E1" s="68" t="s">
        <v>451</v>
      </c>
      <c r="F1" s="68" t="s">
        <v>452</v>
      </c>
      <c r="G1" s="68" t="s">
        <v>453</v>
      </c>
      <c r="H1" s="68" t="s">
        <v>454</v>
      </c>
      <c r="I1" s="69" t="s">
        <v>455</v>
      </c>
      <c r="J1" s="68" t="s">
        <v>456</v>
      </c>
    </row>
    <row r="2" spans="1:10" ht="28.5">
      <c r="A2" s="68" t="s">
        <v>457</v>
      </c>
      <c r="B2" s="68" t="s">
        <v>458</v>
      </c>
      <c r="C2" s="68" t="s">
        <v>459</v>
      </c>
      <c r="D2" s="68" t="s">
        <v>460</v>
      </c>
      <c r="E2" s="68" t="s">
        <v>351</v>
      </c>
      <c r="F2" s="68" t="s">
        <v>461</v>
      </c>
      <c r="G2" s="68" t="s">
        <v>462</v>
      </c>
      <c r="H2" s="68" t="s">
        <v>463</v>
      </c>
      <c r="I2" s="69" t="s">
        <v>464</v>
      </c>
      <c r="J2" s="68" t="s">
        <v>465</v>
      </c>
    </row>
    <row r="3" spans="1:10" ht="42.75">
      <c r="A3" s="68" t="s">
        <v>344</v>
      </c>
      <c r="B3" s="68" t="s">
        <v>466</v>
      </c>
      <c r="D3" s="68" t="s">
        <v>380</v>
      </c>
      <c r="E3" s="68" t="s">
        <v>467</v>
      </c>
      <c r="F3" s="68" t="s">
        <v>468</v>
      </c>
      <c r="G3" s="68" t="s">
        <v>469</v>
      </c>
      <c r="H3" s="68" t="s">
        <v>336</v>
      </c>
      <c r="I3" s="69" t="s">
        <v>470</v>
      </c>
      <c r="J3" s="68" t="s">
        <v>471</v>
      </c>
    </row>
    <row r="4" spans="1:10" ht="42.75">
      <c r="A4" s="68" t="s">
        <v>472</v>
      </c>
      <c r="B4" s="68" t="s">
        <v>473</v>
      </c>
      <c r="D4" s="68" t="s">
        <v>474</v>
      </c>
      <c r="E4" s="68" t="s">
        <v>475</v>
      </c>
      <c r="F4" s="68" t="s">
        <v>476</v>
      </c>
      <c r="G4" s="68" t="s">
        <v>477</v>
      </c>
      <c r="H4" s="68" t="s">
        <v>478</v>
      </c>
      <c r="I4" s="69" t="s">
        <v>479</v>
      </c>
      <c r="J4" s="68" t="s">
        <v>480</v>
      </c>
    </row>
    <row r="5" spans="1:10" ht="42.75">
      <c r="A5" s="68" t="s">
        <v>481</v>
      </c>
      <c r="B5" s="68" t="s">
        <v>46</v>
      </c>
      <c r="D5" s="68" t="s">
        <v>482</v>
      </c>
      <c r="E5" s="68" t="s">
        <v>483</v>
      </c>
      <c r="F5" s="68" t="s">
        <v>484</v>
      </c>
      <c r="G5" s="68" t="s">
        <v>485</v>
      </c>
      <c r="I5" s="69" t="s">
        <v>486</v>
      </c>
    </row>
    <row r="6" spans="1:10">
      <c r="A6" s="68" t="s">
        <v>487</v>
      </c>
      <c r="B6" s="68" t="s">
        <v>488</v>
      </c>
      <c r="D6" s="68" t="s">
        <v>489</v>
      </c>
      <c r="E6" s="68" t="s">
        <v>490</v>
      </c>
      <c r="F6" s="68" t="s">
        <v>491</v>
      </c>
      <c r="G6" s="68" t="s">
        <v>492</v>
      </c>
      <c r="I6" s="69" t="s">
        <v>493</v>
      </c>
    </row>
    <row r="7" spans="1:10" ht="28.5">
      <c r="A7" s="68" t="s">
        <v>494</v>
      </c>
      <c r="B7" s="68" t="s">
        <v>495</v>
      </c>
      <c r="D7" s="68" t="s">
        <v>496</v>
      </c>
      <c r="E7" s="68" t="s">
        <v>497</v>
      </c>
      <c r="F7" s="68" t="s">
        <v>498</v>
      </c>
      <c r="G7" s="68" t="s">
        <v>499</v>
      </c>
      <c r="I7" s="69" t="s">
        <v>500</v>
      </c>
    </row>
    <row r="8" spans="1:10" ht="28.5">
      <c r="A8" s="68" t="s">
        <v>501</v>
      </c>
      <c r="E8" s="68" t="s">
        <v>502</v>
      </c>
      <c r="F8" s="68" t="s">
        <v>503</v>
      </c>
      <c r="G8" s="68" t="s">
        <v>504</v>
      </c>
      <c r="I8" s="69" t="s">
        <v>505</v>
      </c>
    </row>
    <row r="9" spans="1:10">
      <c r="E9" s="68" t="s">
        <v>506</v>
      </c>
      <c r="F9" s="68" t="s">
        <v>507</v>
      </c>
      <c r="G9" s="68" t="s">
        <v>508</v>
      </c>
      <c r="I9" s="69" t="s">
        <v>509</v>
      </c>
    </row>
    <row r="10" spans="1:10">
      <c r="E10" s="68" t="s">
        <v>353</v>
      </c>
      <c r="F10" s="68" t="s">
        <v>510</v>
      </c>
      <c r="G10" s="68" t="s">
        <v>511</v>
      </c>
      <c r="I10" s="69" t="s">
        <v>137</v>
      </c>
    </row>
    <row r="11" spans="1:10" ht="42.75">
      <c r="F11" s="68" t="s">
        <v>512</v>
      </c>
      <c r="G11" s="68" t="s">
        <v>513</v>
      </c>
      <c r="I11" s="69" t="s">
        <v>514</v>
      </c>
    </row>
    <row r="12" spans="1:10" ht="28.5">
      <c r="F12" s="68" t="s">
        <v>337</v>
      </c>
      <c r="G12" s="68" t="s">
        <v>338</v>
      </c>
      <c r="I12" s="69" t="s">
        <v>515</v>
      </c>
    </row>
    <row r="13" spans="1:10" ht="42.75">
      <c r="F13" s="68" t="s">
        <v>516</v>
      </c>
      <c r="G13" s="68" t="s">
        <v>517</v>
      </c>
      <c r="I13" s="69" t="s">
        <v>518</v>
      </c>
    </row>
    <row r="14" spans="1:10" ht="28.5">
      <c r="F14" s="68" t="s">
        <v>519</v>
      </c>
      <c r="G14" s="68" t="s">
        <v>520</v>
      </c>
      <c r="I14" s="69" t="s">
        <v>521</v>
      </c>
    </row>
    <row r="15" spans="1:10">
      <c r="F15" s="68" t="s">
        <v>522</v>
      </c>
      <c r="G15" s="68" t="s">
        <v>523</v>
      </c>
      <c r="I15" s="69" t="s">
        <v>524</v>
      </c>
    </row>
    <row r="16" spans="1:10" ht="28.5">
      <c r="F16" s="68" t="s">
        <v>525</v>
      </c>
      <c r="G16" s="68" t="s">
        <v>526</v>
      </c>
      <c r="I16" s="69" t="s">
        <v>527</v>
      </c>
    </row>
    <row r="17" spans="6:9">
      <c r="F17" s="68" t="s">
        <v>478</v>
      </c>
      <c r="G17" s="68" t="s">
        <v>528</v>
      </c>
      <c r="I17" s="69" t="s">
        <v>529</v>
      </c>
    </row>
    <row r="18" spans="6:9" ht="42.75">
      <c r="F18" s="68" t="s">
        <v>530</v>
      </c>
      <c r="G18" s="68" t="s">
        <v>531</v>
      </c>
      <c r="I18" s="69" t="s">
        <v>532</v>
      </c>
    </row>
    <row r="19" spans="6:9" ht="42.75">
      <c r="I19" s="69" t="s">
        <v>533</v>
      </c>
    </row>
    <row r="20" spans="6:9">
      <c r="I20" s="69" t="s">
        <v>534</v>
      </c>
    </row>
    <row r="21" spans="6:9" ht="28.5">
      <c r="I21" s="69" t="s">
        <v>535</v>
      </c>
    </row>
    <row r="22" spans="6:9" ht="28.5">
      <c r="I22" s="69" t="s">
        <v>536</v>
      </c>
    </row>
    <row r="23" spans="6:9" ht="28.5">
      <c r="I23" s="69" t="s">
        <v>537</v>
      </c>
    </row>
    <row r="24" spans="6:9" ht="28.5">
      <c r="I24" s="69" t="s">
        <v>538</v>
      </c>
    </row>
    <row r="25" spans="6:9" ht="28.5">
      <c r="I25" s="69" t="s">
        <v>539</v>
      </c>
    </row>
    <row r="26" spans="6:9">
      <c r="I26" s="69" t="s">
        <v>109</v>
      </c>
    </row>
    <row r="27" spans="6:9">
      <c r="I27" s="69" t="s">
        <v>540</v>
      </c>
    </row>
    <row r="28" spans="6:9" ht="28.5">
      <c r="I28" s="69" t="s">
        <v>541</v>
      </c>
    </row>
    <row r="29" spans="6:9" ht="28.5">
      <c r="I29" s="69" t="s">
        <v>542</v>
      </c>
    </row>
    <row r="30" spans="6:9">
      <c r="I30" s="69" t="s">
        <v>543</v>
      </c>
    </row>
    <row r="31" spans="6:9" ht="28.5">
      <c r="I31" s="69" t="s">
        <v>544</v>
      </c>
    </row>
    <row r="32" spans="6:9">
      <c r="I32" s="69" t="s">
        <v>545</v>
      </c>
    </row>
    <row r="33" spans="9:9" ht="28.5">
      <c r="I33" s="69" t="s">
        <v>546</v>
      </c>
    </row>
    <row r="34" spans="9:9" ht="42.75">
      <c r="I34" s="69" t="s">
        <v>62</v>
      </c>
    </row>
    <row r="35" spans="9:9" ht="42.75">
      <c r="I35" s="69" t="s">
        <v>547</v>
      </c>
    </row>
    <row r="36" spans="9:9" ht="28.5">
      <c r="I36" s="69" t="s">
        <v>548</v>
      </c>
    </row>
    <row r="37" spans="9:9" ht="28.5">
      <c r="I37" s="69" t="s">
        <v>549</v>
      </c>
    </row>
    <row r="38" spans="9:9">
      <c r="I38" s="69" t="s">
        <v>550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193"/>
  <sheetViews>
    <sheetView topLeftCell="A95" workbookViewId="0">
      <selection activeCell="C199" sqref="C199"/>
    </sheetView>
  </sheetViews>
  <sheetFormatPr baseColWidth="10" defaultColWidth="11.42578125" defaultRowHeight="15"/>
  <cols>
    <col min="3" max="3" width="65.85546875" style="6" customWidth="1"/>
    <col min="4" max="4" width="48.42578125" style="6" customWidth="1"/>
    <col min="7" max="7" width="46.140625" customWidth="1"/>
    <col min="11" max="11" width="34.85546875" customWidth="1"/>
  </cols>
  <sheetData>
    <row r="3" spans="3:11">
      <c r="C3" s="38" t="s">
        <v>551</v>
      </c>
      <c r="D3" s="32" t="s">
        <v>552</v>
      </c>
      <c r="G3" s="35" t="s">
        <v>553</v>
      </c>
      <c r="K3" s="37" t="s">
        <v>554</v>
      </c>
    </row>
    <row r="4" spans="3:11" ht="17.25">
      <c r="C4" s="38" t="s">
        <v>555</v>
      </c>
      <c r="D4" s="33" t="s">
        <v>556</v>
      </c>
      <c r="G4" s="35" t="s">
        <v>557</v>
      </c>
      <c r="K4" s="37" t="s">
        <v>558</v>
      </c>
    </row>
    <row r="5" spans="3:11" ht="17.25">
      <c r="C5" s="38" t="s">
        <v>559</v>
      </c>
      <c r="D5" s="34" t="s">
        <v>560</v>
      </c>
      <c r="G5" s="35" t="s">
        <v>561</v>
      </c>
      <c r="K5" s="37" t="s">
        <v>562</v>
      </c>
    </row>
    <row r="6" spans="3:11" ht="34.5">
      <c r="C6" s="38" t="s">
        <v>563</v>
      </c>
      <c r="D6" s="34" t="s">
        <v>564</v>
      </c>
      <c r="G6" s="35" t="s">
        <v>565</v>
      </c>
      <c r="K6" s="37" t="s">
        <v>566</v>
      </c>
    </row>
    <row r="7" spans="3:11" ht="34.5">
      <c r="C7" s="38" t="s">
        <v>567</v>
      </c>
      <c r="D7" s="34" t="s">
        <v>568</v>
      </c>
      <c r="G7" s="35" t="s">
        <v>569</v>
      </c>
      <c r="K7" s="37" t="s">
        <v>476</v>
      </c>
    </row>
    <row r="8" spans="3:11" ht="34.5">
      <c r="C8" s="38" t="s">
        <v>570</v>
      </c>
      <c r="D8" s="34" t="s">
        <v>571</v>
      </c>
      <c r="G8" s="35" t="s">
        <v>572</v>
      </c>
      <c r="K8" s="37" t="s">
        <v>573</v>
      </c>
    </row>
    <row r="9" spans="3:11" ht="34.5">
      <c r="C9" s="38" t="s">
        <v>574</v>
      </c>
      <c r="D9" s="34" t="s">
        <v>575</v>
      </c>
      <c r="G9" s="35" t="s">
        <v>576</v>
      </c>
      <c r="K9" s="37" t="s">
        <v>577</v>
      </c>
    </row>
    <row r="10" spans="3:11" ht="51.75">
      <c r="C10" s="38" t="s">
        <v>578</v>
      </c>
      <c r="D10" s="34" t="s">
        <v>579</v>
      </c>
      <c r="G10" s="35" t="s">
        <v>580</v>
      </c>
      <c r="K10" s="37" t="s">
        <v>581</v>
      </c>
    </row>
    <row r="11" spans="3:11" ht="34.5">
      <c r="C11" s="38" t="s">
        <v>582</v>
      </c>
      <c r="D11" s="34" t="s">
        <v>583</v>
      </c>
      <c r="G11" s="35" t="s">
        <v>13</v>
      </c>
      <c r="K11" s="37" t="s">
        <v>503</v>
      </c>
    </row>
    <row r="12" spans="3:11" ht="34.5">
      <c r="C12" s="38" t="s">
        <v>584</v>
      </c>
      <c r="D12" s="34" t="s">
        <v>585</v>
      </c>
      <c r="G12" s="35" t="s">
        <v>586</v>
      </c>
      <c r="K12" s="37" t="s">
        <v>507</v>
      </c>
    </row>
    <row r="13" spans="3:11" ht="34.5">
      <c r="C13" s="38" t="s">
        <v>587</v>
      </c>
      <c r="D13" s="34" t="s">
        <v>588</v>
      </c>
      <c r="G13" s="35" t="s">
        <v>589</v>
      </c>
      <c r="K13" s="37" t="s">
        <v>590</v>
      </c>
    </row>
    <row r="14" spans="3:11" ht="34.5">
      <c r="C14" s="38" t="s">
        <v>591</v>
      </c>
      <c r="D14" s="34" t="s">
        <v>592</v>
      </c>
      <c r="G14" s="35" t="s">
        <v>593</v>
      </c>
      <c r="K14" s="37" t="s">
        <v>594</v>
      </c>
    </row>
    <row r="15" spans="3:11" ht="34.5">
      <c r="C15" s="38" t="s">
        <v>595</v>
      </c>
      <c r="D15" s="34" t="s">
        <v>596</v>
      </c>
      <c r="G15" s="35" t="s">
        <v>597</v>
      </c>
      <c r="K15" s="37" t="s">
        <v>15</v>
      </c>
    </row>
    <row r="16" spans="3:11" ht="51.75">
      <c r="C16" s="38" t="s">
        <v>598</v>
      </c>
      <c r="D16" s="34" t="s">
        <v>599</v>
      </c>
      <c r="G16" s="35" t="s">
        <v>600</v>
      </c>
      <c r="K16" s="37" t="s">
        <v>601</v>
      </c>
    </row>
    <row r="17" spans="3:11" ht="51.75">
      <c r="C17" s="38" t="s">
        <v>602</v>
      </c>
      <c r="D17" s="34" t="s">
        <v>603</v>
      </c>
      <c r="G17" s="36" t="s">
        <v>604</v>
      </c>
      <c r="K17" s="37" t="s">
        <v>522</v>
      </c>
    </row>
    <row r="18" spans="3:11" ht="51.75">
      <c r="C18" s="38" t="s">
        <v>605</v>
      </c>
      <c r="D18" s="34" t="s">
        <v>606</v>
      </c>
      <c r="G18" s="36" t="s">
        <v>607</v>
      </c>
      <c r="K18" s="37" t="s">
        <v>608</v>
      </c>
    </row>
    <row r="19" spans="3:11" ht="17.25">
      <c r="C19" s="38" t="s">
        <v>609</v>
      </c>
      <c r="D19" s="34" t="s">
        <v>610</v>
      </c>
      <c r="G19" s="35" t="s">
        <v>611</v>
      </c>
      <c r="K19" s="37" t="s">
        <v>478</v>
      </c>
    </row>
    <row r="20" spans="3:11" ht="34.5">
      <c r="C20" s="38" t="s">
        <v>612</v>
      </c>
      <c r="D20" s="34" t="s">
        <v>613</v>
      </c>
      <c r="G20" s="35" t="s">
        <v>614</v>
      </c>
      <c r="K20" s="37" t="s">
        <v>615</v>
      </c>
    </row>
    <row r="21" spans="3:11" ht="34.5">
      <c r="D21" s="34" t="s">
        <v>616</v>
      </c>
    </row>
    <row r="22" spans="3:11" ht="34.5">
      <c r="C22" s="6" t="s">
        <v>617</v>
      </c>
      <c r="D22" s="34" t="s">
        <v>618</v>
      </c>
    </row>
    <row r="23" spans="3:11" ht="17.25">
      <c r="C23" s="6" t="s">
        <v>11</v>
      </c>
      <c r="D23" s="34" t="s">
        <v>619</v>
      </c>
      <c r="G23" s="35"/>
    </row>
    <row r="24" spans="3:11" ht="17.25">
      <c r="C24" s="6" t="s">
        <v>620</v>
      </c>
      <c r="D24" s="34" t="s">
        <v>621</v>
      </c>
    </row>
    <row r="25" spans="3:11" ht="34.5">
      <c r="D25" s="34" t="s">
        <v>622</v>
      </c>
    </row>
    <row r="26" spans="3:11" ht="17.25">
      <c r="D26" s="34" t="s">
        <v>623</v>
      </c>
    </row>
    <row r="27" spans="3:11" ht="51.75">
      <c r="C27" s="39" t="s">
        <v>624</v>
      </c>
      <c r="D27" s="34" t="s">
        <v>625</v>
      </c>
    </row>
    <row r="28" spans="3:11" ht="34.5">
      <c r="C28" s="39" t="s">
        <v>626</v>
      </c>
      <c r="D28" s="34" t="s">
        <v>627</v>
      </c>
      <c r="G28" s="35"/>
    </row>
    <row r="29" spans="3:11" ht="51.75">
      <c r="C29" s="39" t="s">
        <v>628</v>
      </c>
      <c r="D29" s="34" t="s">
        <v>629</v>
      </c>
      <c r="G29" s="35"/>
    </row>
    <row r="30" spans="3:11" ht="60">
      <c r="C30" s="39" t="s">
        <v>60</v>
      </c>
      <c r="D30" s="34" t="s">
        <v>630</v>
      </c>
      <c r="G30" s="35"/>
    </row>
    <row r="31" spans="3:11" ht="34.5">
      <c r="C31" s="39" t="s">
        <v>135</v>
      </c>
      <c r="D31" s="34" t="s">
        <v>631</v>
      </c>
      <c r="G31" s="35"/>
    </row>
    <row r="32" spans="3:11" ht="30">
      <c r="C32" s="39" t="s">
        <v>632</v>
      </c>
      <c r="D32" s="34" t="s">
        <v>633</v>
      </c>
      <c r="G32" s="35"/>
    </row>
    <row r="33" spans="3:7" ht="45">
      <c r="C33" s="39" t="s">
        <v>634</v>
      </c>
      <c r="D33" s="34" t="s">
        <v>635</v>
      </c>
    </row>
    <row r="34" spans="3:7" ht="45">
      <c r="C34" s="39" t="s">
        <v>636</v>
      </c>
      <c r="D34" s="34" t="s">
        <v>637</v>
      </c>
      <c r="G34" s="35"/>
    </row>
    <row r="35" spans="3:7" ht="34.5">
      <c r="C35" s="39" t="s">
        <v>638</v>
      </c>
      <c r="D35" s="34" t="s">
        <v>639</v>
      </c>
      <c r="G35" s="35"/>
    </row>
    <row r="36" spans="3:7" ht="17.25">
      <c r="C36" s="39"/>
      <c r="D36" s="34" t="s">
        <v>640</v>
      </c>
      <c r="G36" s="35"/>
    </row>
    <row r="37" spans="3:7" ht="34.5">
      <c r="C37" s="39"/>
      <c r="D37" s="34" t="s">
        <v>641</v>
      </c>
      <c r="G37" s="35"/>
    </row>
    <row r="38" spans="3:7" ht="17.25">
      <c r="C38" s="39"/>
      <c r="D38" s="34" t="s">
        <v>642</v>
      </c>
      <c r="G38" s="35"/>
    </row>
    <row r="39" spans="3:7" ht="45">
      <c r="C39" s="39" t="s">
        <v>643</v>
      </c>
      <c r="D39" s="34" t="s">
        <v>644</v>
      </c>
      <c r="G39" s="35"/>
    </row>
    <row r="40" spans="3:7" ht="34.5">
      <c r="C40" s="39" t="s">
        <v>645</v>
      </c>
      <c r="D40" s="34" t="s">
        <v>646</v>
      </c>
      <c r="G40" s="35"/>
    </row>
    <row r="41" spans="3:7" ht="34.5">
      <c r="C41" s="39" t="s">
        <v>647</v>
      </c>
      <c r="D41" s="34" t="s">
        <v>648</v>
      </c>
    </row>
    <row r="42" spans="3:7" ht="34.5">
      <c r="C42" s="39" t="s">
        <v>649</v>
      </c>
      <c r="D42" s="34" t="s">
        <v>650</v>
      </c>
    </row>
    <row r="43" spans="3:7" ht="34.5">
      <c r="C43" s="39" t="s">
        <v>651</v>
      </c>
      <c r="D43" s="34" t="s">
        <v>652</v>
      </c>
    </row>
    <row r="44" spans="3:7" ht="45">
      <c r="C44" s="39" t="s">
        <v>653</v>
      </c>
      <c r="D44" s="34" t="s">
        <v>654</v>
      </c>
    </row>
    <row r="45" spans="3:7" ht="51.75">
      <c r="C45" s="39" t="s">
        <v>655</v>
      </c>
      <c r="D45" s="34" t="s">
        <v>656</v>
      </c>
    </row>
    <row r="46" spans="3:7" ht="34.5">
      <c r="C46" s="39" t="s">
        <v>657</v>
      </c>
      <c r="D46" s="34" t="s">
        <v>658</v>
      </c>
    </row>
    <row r="47" spans="3:7" ht="34.5">
      <c r="C47" s="39" t="s">
        <v>659</v>
      </c>
      <c r="D47" s="34" t="s">
        <v>660</v>
      </c>
    </row>
    <row r="48" spans="3:7" ht="51.75">
      <c r="C48" s="39" t="s">
        <v>661</v>
      </c>
      <c r="D48" s="34" t="s">
        <v>662</v>
      </c>
    </row>
    <row r="49" spans="3:4" ht="34.5">
      <c r="C49" s="39" t="s">
        <v>663</v>
      </c>
      <c r="D49" s="34" t="s">
        <v>664</v>
      </c>
    </row>
    <row r="50" spans="3:4" ht="51.75">
      <c r="C50" s="39" t="s">
        <v>665</v>
      </c>
      <c r="D50" s="34" t="s">
        <v>666</v>
      </c>
    </row>
    <row r="51" spans="3:4" ht="30">
      <c r="C51" s="39" t="s">
        <v>667</v>
      </c>
      <c r="D51" s="34" t="s">
        <v>668</v>
      </c>
    </row>
    <row r="52" spans="3:4" ht="34.5">
      <c r="C52" s="39" t="s">
        <v>61</v>
      </c>
      <c r="D52" s="34" t="s">
        <v>669</v>
      </c>
    </row>
    <row r="53" spans="3:4" ht="51.75">
      <c r="C53" s="39" t="s">
        <v>670</v>
      </c>
      <c r="D53" s="34" t="s">
        <v>671</v>
      </c>
    </row>
    <row r="54" spans="3:4" ht="34.5">
      <c r="C54" s="39" t="s">
        <v>672</v>
      </c>
      <c r="D54" s="34" t="s">
        <v>673</v>
      </c>
    </row>
    <row r="55" spans="3:4" ht="34.5">
      <c r="C55" s="39" t="s">
        <v>674</v>
      </c>
      <c r="D55" s="34" t="s">
        <v>675</v>
      </c>
    </row>
    <row r="56" spans="3:4" ht="34.5">
      <c r="C56" s="39" t="s">
        <v>136</v>
      </c>
      <c r="D56" s="34" t="s">
        <v>676</v>
      </c>
    </row>
    <row r="57" spans="3:4" ht="34.5">
      <c r="D57" s="34" t="s">
        <v>677</v>
      </c>
    </row>
    <row r="58" spans="3:4" ht="90">
      <c r="C58" s="39" t="s">
        <v>455</v>
      </c>
      <c r="D58" s="34" t="s">
        <v>678</v>
      </c>
    </row>
    <row r="59" spans="3:4" ht="45">
      <c r="C59" s="39" t="s">
        <v>464</v>
      </c>
      <c r="D59" s="34" t="s">
        <v>679</v>
      </c>
    </row>
    <row r="60" spans="3:4" ht="60">
      <c r="C60" s="39" t="s">
        <v>470</v>
      </c>
      <c r="D60" s="34" t="s">
        <v>680</v>
      </c>
    </row>
    <row r="61" spans="3:4" ht="60">
      <c r="C61" s="39" t="s">
        <v>479</v>
      </c>
      <c r="D61" s="34" t="s">
        <v>681</v>
      </c>
    </row>
    <row r="62" spans="3:4" ht="60">
      <c r="C62" s="39" t="s">
        <v>486</v>
      </c>
      <c r="D62" s="34" t="s">
        <v>682</v>
      </c>
    </row>
    <row r="63" spans="3:4" ht="34.5">
      <c r="C63" s="39" t="s">
        <v>493</v>
      </c>
      <c r="D63" s="34" t="s">
        <v>683</v>
      </c>
    </row>
    <row r="64" spans="3:4" ht="30">
      <c r="C64" s="39" t="s">
        <v>500</v>
      </c>
      <c r="D64" s="34" t="s">
        <v>684</v>
      </c>
    </row>
    <row r="65" spans="3:4" ht="34.5">
      <c r="C65" s="39" t="s">
        <v>505</v>
      </c>
      <c r="D65" s="34" t="s">
        <v>685</v>
      </c>
    </row>
    <row r="66" spans="3:4" ht="51.75">
      <c r="C66" s="39" t="s">
        <v>509</v>
      </c>
      <c r="D66" s="34" t="s">
        <v>686</v>
      </c>
    </row>
    <row r="67" spans="3:4" ht="34.5">
      <c r="C67" s="39" t="s">
        <v>137</v>
      </c>
      <c r="D67" s="34" t="s">
        <v>687</v>
      </c>
    </row>
    <row r="68" spans="3:4" ht="45">
      <c r="C68" s="39" t="s">
        <v>514</v>
      </c>
      <c r="D68" s="34" t="s">
        <v>688</v>
      </c>
    </row>
    <row r="69" spans="3:4" ht="30">
      <c r="C69" s="39" t="s">
        <v>515</v>
      </c>
      <c r="D69" s="34" t="s">
        <v>689</v>
      </c>
    </row>
    <row r="70" spans="3:4" ht="60">
      <c r="C70" s="39" t="s">
        <v>518</v>
      </c>
      <c r="D70" s="34" t="s">
        <v>690</v>
      </c>
    </row>
    <row r="71" spans="3:4" ht="45">
      <c r="C71" s="39" t="s">
        <v>521</v>
      </c>
      <c r="D71" s="34" t="s">
        <v>691</v>
      </c>
    </row>
    <row r="72" spans="3:4" ht="34.5">
      <c r="C72" s="39" t="s">
        <v>524</v>
      </c>
      <c r="D72" s="34" t="s">
        <v>692</v>
      </c>
    </row>
    <row r="73" spans="3:4" ht="34.5">
      <c r="C73" s="39" t="s">
        <v>527</v>
      </c>
      <c r="D73" s="34" t="s">
        <v>693</v>
      </c>
    </row>
    <row r="74" spans="3:4" ht="34.5">
      <c r="C74" s="39" t="s">
        <v>529</v>
      </c>
      <c r="D74" s="34" t="s">
        <v>694</v>
      </c>
    </row>
    <row r="75" spans="3:4" ht="60">
      <c r="C75" s="39" t="s">
        <v>532</v>
      </c>
      <c r="D75" s="34" t="s">
        <v>695</v>
      </c>
    </row>
    <row r="76" spans="3:4" ht="60">
      <c r="C76" s="39" t="s">
        <v>533</v>
      </c>
      <c r="D76" s="34" t="s">
        <v>696</v>
      </c>
    </row>
    <row r="77" spans="3:4" ht="34.5">
      <c r="C77" s="39" t="s">
        <v>534</v>
      </c>
      <c r="D77" s="34" t="s">
        <v>697</v>
      </c>
    </row>
    <row r="78" spans="3:4" ht="34.5">
      <c r="C78" s="39" t="s">
        <v>535</v>
      </c>
      <c r="D78" s="34" t="s">
        <v>698</v>
      </c>
    </row>
    <row r="79" spans="3:4" ht="45">
      <c r="C79" s="39" t="s">
        <v>536</v>
      </c>
      <c r="D79" s="34" t="s">
        <v>699</v>
      </c>
    </row>
    <row r="80" spans="3:4" ht="45">
      <c r="C80" s="39" t="s">
        <v>537</v>
      </c>
      <c r="D80" s="34" t="s">
        <v>700</v>
      </c>
    </row>
    <row r="81" spans="3:4" ht="45">
      <c r="C81" s="39" t="s">
        <v>538</v>
      </c>
      <c r="D81" s="34" t="s">
        <v>701</v>
      </c>
    </row>
    <row r="82" spans="3:4" ht="45">
      <c r="C82" s="39" t="s">
        <v>539</v>
      </c>
      <c r="D82" s="34" t="s">
        <v>702</v>
      </c>
    </row>
    <row r="83" spans="3:4" ht="34.5">
      <c r="C83" s="39" t="s">
        <v>109</v>
      </c>
      <c r="D83" s="34" t="s">
        <v>703</v>
      </c>
    </row>
    <row r="84" spans="3:4" ht="30">
      <c r="C84" s="39" t="s">
        <v>540</v>
      </c>
      <c r="D84" s="34" t="s">
        <v>704</v>
      </c>
    </row>
    <row r="85" spans="3:4" ht="34.5">
      <c r="C85" s="39" t="s">
        <v>541</v>
      </c>
      <c r="D85" s="34" t="s">
        <v>705</v>
      </c>
    </row>
    <row r="86" spans="3:4" ht="45">
      <c r="C86" s="39" t="s">
        <v>542</v>
      </c>
      <c r="D86" s="34" t="s">
        <v>706</v>
      </c>
    </row>
    <row r="87" spans="3:4" ht="34.5">
      <c r="C87" s="39" t="s">
        <v>543</v>
      </c>
      <c r="D87" s="34" t="s">
        <v>707</v>
      </c>
    </row>
    <row r="88" spans="3:4" ht="34.5">
      <c r="C88" s="39" t="s">
        <v>544</v>
      </c>
      <c r="D88" s="34" t="s">
        <v>708</v>
      </c>
    </row>
    <row r="89" spans="3:4" ht="51.75">
      <c r="C89" s="39" t="s">
        <v>545</v>
      </c>
      <c r="D89" s="34" t="s">
        <v>709</v>
      </c>
    </row>
    <row r="90" spans="3:4" ht="45">
      <c r="C90" s="39" t="s">
        <v>546</v>
      </c>
      <c r="D90" s="34" t="s">
        <v>710</v>
      </c>
    </row>
    <row r="91" spans="3:4" ht="60">
      <c r="C91" s="39" t="s">
        <v>352</v>
      </c>
      <c r="D91" s="34" t="s">
        <v>711</v>
      </c>
    </row>
    <row r="92" spans="3:4" ht="60">
      <c r="C92" s="39" t="s">
        <v>547</v>
      </c>
      <c r="D92" s="34" t="s">
        <v>712</v>
      </c>
    </row>
    <row r="93" spans="3:4" ht="45">
      <c r="C93" s="39" t="s">
        <v>548</v>
      </c>
      <c r="D93" s="34" t="s">
        <v>713</v>
      </c>
    </row>
    <row r="94" spans="3:4" ht="30">
      <c r="C94" s="39" t="s">
        <v>549</v>
      </c>
      <c r="D94" s="34" t="s">
        <v>714</v>
      </c>
    </row>
    <row r="95" spans="3:4" ht="34.5">
      <c r="C95" s="39" t="s">
        <v>550</v>
      </c>
      <c r="D95" s="34" t="s">
        <v>715</v>
      </c>
    </row>
    <row r="96" spans="3:4" ht="17.25">
      <c r="D96" s="34" t="s">
        <v>716</v>
      </c>
    </row>
    <row r="97" spans="3:4" ht="34.5">
      <c r="D97" s="34" t="s">
        <v>717</v>
      </c>
    </row>
    <row r="98" spans="3:4" ht="34.5">
      <c r="C98" s="37" t="s">
        <v>718</v>
      </c>
      <c r="D98" s="34" t="s">
        <v>719</v>
      </c>
    </row>
    <row r="99" spans="3:4" ht="34.5">
      <c r="C99" s="37" t="s">
        <v>720</v>
      </c>
      <c r="D99" s="34" t="s">
        <v>721</v>
      </c>
    </row>
    <row r="100" spans="3:4" ht="34.5">
      <c r="C100" s="37" t="s">
        <v>722</v>
      </c>
      <c r="D100" s="34" t="s">
        <v>723</v>
      </c>
    </row>
    <row r="101" spans="3:4" ht="34.5">
      <c r="C101" s="37" t="s">
        <v>724</v>
      </c>
      <c r="D101" s="34" t="s">
        <v>725</v>
      </c>
    </row>
    <row r="102" spans="3:4" ht="51.75">
      <c r="C102" s="37" t="s">
        <v>726</v>
      </c>
      <c r="D102" s="34" t="s">
        <v>727</v>
      </c>
    </row>
    <row r="103" spans="3:4" ht="51.75">
      <c r="C103" s="37" t="s">
        <v>728</v>
      </c>
      <c r="D103" s="34" t="s">
        <v>729</v>
      </c>
    </row>
    <row r="104" spans="3:4" ht="34.5">
      <c r="C104" s="37" t="s">
        <v>730</v>
      </c>
      <c r="D104" s="34" t="s">
        <v>731</v>
      </c>
    </row>
    <row r="105" spans="3:4" ht="34.5">
      <c r="C105" s="37" t="s">
        <v>732</v>
      </c>
      <c r="D105" s="34" t="s">
        <v>733</v>
      </c>
    </row>
    <row r="106" spans="3:4" ht="34.5">
      <c r="C106" s="37" t="s">
        <v>734</v>
      </c>
      <c r="D106" s="34" t="s">
        <v>735</v>
      </c>
    </row>
    <row r="107" spans="3:4" ht="34.5">
      <c r="C107" s="37" t="s">
        <v>736</v>
      </c>
      <c r="D107" s="34" t="s">
        <v>737</v>
      </c>
    </row>
    <row r="108" spans="3:4" ht="34.5">
      <c r="C108" s="37" t="s">
        <v>738</v>
      </c>
      <c r="D108" s="34" t="s">
        <v>739</v>
      </c>
    </row>
    <row r="109" spans="3:4" ht="34.5">
      <c r="C109" s="37" t="s">
        <v>740</v>
      </c>
      <c r="D109" s="34" t="s">
        <v>741</v>
      </c>
    </row>
    <row r="110" spans="3:4" ht="34.5">
      <c r="C110" s="37" t="s">
        <v>742</v>
      </c>
      <c r="D110" s="34" t="s">
        <v>743</v>
      </c>
    </row>
    <row r="111" spans="3:4" ht="34.5">
      <c r="C111" s="37" t="s">
        <v>744</v>
      </c>
      <c r="D111" s="34" t="s">
        <v>745</v>
      </c>
    </row>
    <row r="112" spans="3:4" ht="34.5">
      <c r="C112" s="37" t="s">
        <v>746</v>
      </c>
      <c r="D112" s="34" t="s">
        <v>747</v>
      </c>
    </row>
    <row r="113" spans="3:4" ht="51.75">
      <c r="C113" s="37" t="s">
        <v>748</v>
      </c>
      <c r="D113" s="34" t="s">
        <v>749</v>
      </c>
    </row>
    <row r="114" spans="3:4" ht="34.5">
      <c r="C114" s="37" t="s">
        <v>750</v>
      </c>
      <c r="D114" s="34" t="s">
        <v>751</v>
      </c>
    </row>
    <row r="115" spans="3:4" ht="51.75">
      <c r="C115" s="37" t="s">
        <v>752</v>
      </c>
      <c r="D115" s="34" t="s">
        <v>753</v>
      </c>
    </row>
    <row r="116" spans="3:4" ht="17.25">
      <c r="C116" s="37" t="s">
        <v>754</v>
      </c>
      <c r="D116" s="34" t="s">
        <v>755</v>
      </c>
    </row>
    <row r="117" spans="3:4" ht="51.75">
      <c r="C117" s="37" t="s">
        <v>756</v>
      </c>
      <c r="D117" s="34" t="s">
        <v>757</v>
      </c>
    </row>
    <row r="118" spans="3:4" ht="51.75">
      <c r="C118" s="37" t="s">
        <v>758</v>
      </c>
      <c r="D118" s="34" t="s">
        <v>759</v>
      </c>
    </row>
    <row r="119" spans="3:4" ht="34.5">
      <c r="C119" s="37" t="s">
        <v>760</v>
      </c>
      <c r="D119" s="34" t="s">
        <v>761</v>
      </c>
    </row>
    <row r="120" spans="3:4" ht="17.25">
      <c r="C120" s="37" t="s">
        <v>762</v>
      </c>
      <c r="D120" s="34" t="s">
        <v>763</v>
      </c>
    </row>
    <row r="121" spans="3:4" ht="17.25">
      <c r="C121" s="37" t="s">
        <v>764</v>
      </c>
      <c r="D121" s="34" t="s">
        <v>765</v>
      </c>
    </row>
    <row r="122" spans="3:4" ht="17.25">
      <c r="C122" s="37" t="s">
        <v>766</v>
      </c>
      <c r="D122" s="34" t="s">
        <v>767</v>
      </c>
    </row>
    <row r="123" spans="3:4" ht="17.25">
      <c r="C123" s="37" t="s">
        <v>768</v>
      </c>
      <c r="D123" s="34" t="s">
        <v>769</v>
      </c>
    </row>
    <row r="124" spans="3:4" ht="17.25">
      <c r="C124" s="37" t="s">
        <v>770</v>
      </c>
      <c r="D124" s="34" t="s">
        <v>771</v>
      </c>
    </row>
    <row r="125" spans="3:4" ht="34.5">
      <c r="C125" s="37" t="s">
        <v>772</v>
      </c>
      <c r="D125" s="34" t="s">
        <v>773</v>
      </c>
    </row>
    <row r="126" spans="3:4" ht="34.5">
      <c r="C126" s="37" t="s">
        <v>774</v>
      </c>
      <c r="D126" s="34" t="s">
        <v>775</v>
      </c>
    </row>
    <row r="127" spans="3:4" ht="51.75">
      <c r="C127" s="37" t="s">
        <v>776</v>
      </c>
      <c r="D127" s="34" t="s">
        <v>777</v>
      </c>
    </row>
    <row r="128" spans="3:4" ht="17.25">
      <c r="C128" s="37" t="s">
        <v>778</v>
      </c>
      <c r="D128" s="34" t="s">
        <v>779</v>
      </c>
    </row>
    <row r="129" spans="3:4" ht="34.5">
      <c r="C129" s="37" t="s">
        <v>780</v>
      </c>
      <c r="D129" s="34" t="s">
        <v>781</v>
      </c>
    </row>
    <row r="130" spans="3:4" ht="34.5">
      <c r="C130" s="37" t="s">
        <v>782</v>
      </c>
      <c r="D130" s="34" t="s">
        <v>783</v>
      </c>
    </row>
    <row r="131" spans="3:4" ht="34.5">
      <c r="C131" s="37" t="s">
        <v>784</v>
      </c>
      <c r="D131" s="34" t="s">
        <v>785</v>
      </c>
    </row>
    <row r="132" spans="3:4" ht="34.5">
      <c r="C132" s="37" t="s">
        <v>786</v>
      </c>
      <c r="D132" s="34" t="s">
        <v>787</v>
      </c>
    </row>
    <row r="133" spans="3:4" ht="34.5">
      <c r="C133" s="37" t="s">
        <v>788</v>
      </c>
      <c r="D133" s="34" t="s">
        <v>789</v>
      </c>
    </row>
    <row r="134" spans="3:4" ht="34.5">
      <c r="C134" s="37" t="s">
        <v>790</v>
      </c>
      <c r="D134" s="34" t="s">
        <v>791</v>
      </c>
    </row>
    <row r="135" spans="3:4" ht="51.75">
      <c r="C135" s="37" t="s">
        <v>792</v>
      </c>
      <c r="D135" s="34" t="s">
        <v>793</v>
      </c>
    </row>
    <row r="136" spans="3:4" ht="34.5">
      <c r="C136" s="37" t="s">
        <v>794</v>
      </c>
      <c r="D136" s="34" t="s">
        <v>795</v>
      </c>
    </row>
    <row r="137" spans="3:4" ht="34.5">
      <c r="C137" s="37" t="s">
        <v>796</v>
      </c>
      <c r="D137" s="34" t="s">
        <v>797</v>
      </c>
    </row>
    <row r="138" spans="3:4" ht="34.5">
      <c r="C138" s="37" t="s">
        <v>798</v>
      </c>
      <c r="D138" s="34" t="s">
        <v>799</v>
      </c>
    </row>
    <row r="139" spans="3:4" ht="51.75">
      <c r="C139" s="37" t="s">
        <v>800</v>
      </c>
      <c r="D139" s="34" t="s">
        <v>801</v>
      </c>
    </row>
    <row r="140" spans="3:4" ht="34.5">
      <c r="C140" s="37" t="s">
        <v>802</v>
      </c>
      <c r="D140" s="34" t="s">
        <v>803</v>
      </c>
    </row>
    <row r="141" spans="3:4" ht="17.25">
      <c r="C141" s="37" t="s">
        <v>804</v>
      </c>
      <c r="D141" s="34" t="s">
        <v>805</v>
      </c>
    </row>
    <row r="142" spans="3:4" ht="17.25">
      <c r="C142" s="37" t="s">
        <v>806</v>
      </c>
      <c r="D142" s="34" t="s">
        <v>807</v>
      </c>
    </row>
    <row r="143" spans="3:4" ht="34.5">
      <c r="C143" s="37" t="s">
        <v>808</v>
      </c>
      <c r="D143" s="34" t="s">
        <v>809</v>
      </c>
    </row>
    <row r="144" spans="3:4" ht="34.5">
      <c r="C144" s="37" t="s">
        <v>810</v>
      </c>
      <c r="D144" s="34" t="s">
        <v>811</v>
      </c>
    </row>
    <row r="145" spans="3:4" ht="34.5">
      <c r="C145" s="37" t="s">
        <v>812</v>
      </c>
      <c r="D145" s="34" t="s">
        <v>813</v>
      </c>
    </row>
    <row r="146" spans="3:4" ht="17.25">
      <c r="C146" s="37" t="s">
        <v>814</v>
      </c>
      <c r="D146" s="34" t="s">
        <v>815</v>
      </c>
    </row>
    <row r="147" spans="3:4" ht="34.5">
      <c r="C147" s="37" t="s">
        <v>816</v>
      </c>
      <c r="D147" s="34" t="s">
        <v>817</v>
      </c>
    </row>
    <row r="148" spans="3:4" ht="34.5">
      <c r="C148" s="37" t="s">
        <v>818</v>
      </c>
      <c r="D148" s="34" t="s">
        <v>819</v>
      </c>
    </row>
    <row r="149" spans="3:4" ht="34.5">
      <c r="C149" s="37" t="s">
        <v>820</v>
      </c>
      <c r="D149" s="34" t="s">
        <v>821</v>
      </c>
    </row>
    <row r="150" spans="3:4" ht="34.5">
      <c r="C150" s="37" t="s">
        <v>822</v>
      </c>
      <c r="D150" s="34" t="s">
        <v>823</v>
      </c>
    </row>
    <row r="151" spans="3:4" ht="51.75">
      <c r="C151" s="37" t="s">
        <v>824</v>
      </c>
      <c r="D151" s="34" t="s">
        <v>825</v>
      </c>
    </row>
    <row r="152" spans="3:4" ht="34.5">
      <c r="C152" s="37" t="s">
        <v>826</v>
      </c>
      <c r="D152" s="34" t="s">
        <v>827</v>
      </c>
    </row>
    <row r="153" spans="3:4" ht="34.5">
      <c r="C153" s="37" t="s">
        <v>828</v>
      </c>
      <c r="D153" s="34" t="s">
        <v>829</v>
      </c>
    </row>
    <row r="154" spans="3:4" ht="34.5">
      <c r="C154" s="37" t="s">
        <v>830</v>
      </c>
      <c r="D154" s="34" t="s">
        <v>831</v>
      </c>
    </row>
    <row r="155" spans="3:4" ht="34.5">
      <c r="C155" s="37" t="s">
        <v>832</v>
      </c>
      <c r="D155" s="34" t="s">
        <v>833</v>
      </c>
    </row>
    <row r="156" spans="3:4" ht="34.5">
      <c r="C156" s="37" t="s">
        <v>834</v>
      </c>
      <c r="D156" s="34" t="s">
        <v>835</v>
      </c>
    </row>
    <row r="157" spans="3:4" ht="34.5">
      <c r="C157" s="37" t="s">
        <v>836</v>
      </c>
      <c r="D157" s="34" t="s">
        <v>837</v>
      </c>
    </row>
    <row r="158" spans="3:4" ht="34.5">
      <c r="C158" s="37" t="s">
        <v>838</v>
      </c>
      <c r="D158" s="34" t="s">
        <v>839</v>
      </c>
    </row>
    <row r="159" spans="3:4" ht="34.5">
      <c r="C159" s="37" t="s">
        <v>840</v>
      </c>
      <c r="D159" s="34" t="s">
        <v>841</v>
      </c>
    </row>
    <row r="160" spans="3:4" ht="34.5">
      <c r="C160" s="37" t="s">
        <v>842</v>
      </c>
      <c r="D160" s="34" t="s">
        <v>843</v>
      </c>
    </row>
    <row r="161" spans="3:4" ht="51.75">
      <c r="C161" s="37" t="s">
        <v>844</v>
      </c>
      <c r="D161" s="34" t="s">
        <v>845</v>
      </c>
    </row>
    <row r="162" spans="3:4" ht="34.5">
      <c r="C162" s="37" t="s">
        <v>846</v>
      </c>
      <c r="D162" s="34" t="s">
        <v>847</v>
      </c>
    </row>
    <row r="163" spans="3:4" ht="34.5">
      <c r="C163" s="37" t="s">
        <v>848</v>
      </c>
      <c r="D163" s="34" t="s">
        <v>849</v>
      </c>
    </row>
    <row r="164" spans="3:4" ht="34.5">
      <c r="C164" s="37" t="s">
        <v>850</v>
      </c>
      <c r="D164" s="34" t="s">
        <v>851</v>
      </c>
    </row>
    <row r="165" spans="3:4" ht="34.5">
      <c r="C165" s="37" t="s">
        <v>852</v>
      </c>
      <c r="D165" s="34" t="s">
        <v>853</v>
      </c>
    </row>
    <row r="166" spans="3:4" ht="34.5">
      <c r="C166" s="37" t="s">
        <v>854</v>
      </c>
      <c r="D166" s="34" t="s">
        <v>855</v>
      </c>
    </row>
    <row r="167" spans="3:4" ht="34.5">
      <c r="C167" s="37" t="s">
        <v>856</v>
      </c>
      <c r="D167" s="34" t="s">
        <v>857</v>
      </c>
    </row>
    <row r="168" spans="3:4" ht="51.75">
      <c r="C168" s="37" t="s">
        <v>858</v>
      </c>
      <c r="D168" s="34" t="s">
        <v>859</v>
      </c>
    </row>
    <row r="169" spans="3:4" ht="34.5">
      <c r="C169" s="37" t="s">
        <v>860</v>
      </c>
      <c r="D169" s="34" t="s">
        <v>861</v>
      </c>
    </row>
    <row r="170" spans="3:4" ht="17.25">
      <c r="C170" s="37" t="s">
        <v>862</v>
      </c>
      <c r="D170" s="34" t="s">
        <v>863</v>
      </c>
    </row>
    <row r="171" spans="3:4" ht="34.5">
      <c r="C171" s="37" t="s">
        <v>864</v>
      </c>
      <c r="D171" s="34" t="s">
        <v>865</v>
      </c>
    </row>
    <row r="172" spans="3:4" ht="17.25">
      <c r="C172" s="37" t="s">
        <v>866</v>
      </c>
      <c r="D172" s="34" t="s">
        <v>867</v>
      </c>
    </row>
    <row r="173" spans="3:4">
      <c r="C173" s="37" t="s">
        <v>868</v>
      </c>
    </row>
    <row r="174" spans="3:4">
      <c r="C174" s="37" t="s">
        <v>869</v>
      </c>
    </row>
    <row r="175" spans="3:4">
      <c r="C175" s="37" t="s">
        <v>870</v>
      </c>
    </row>
    <row r="176" spans="3:4">
      <c r="C176" s="37" t="s">
        <v>871</v>
      </c>
    </row>
    <row r="177" spans="3:3">
      <c r="C177" s="37" t="s">
        <v>872</v>
      </c>
    </row>
    <row r="178" spans="3:3">
      <c r="C178" s="37" t="s">
        <v>873</v>
      </c>
    </row>
    <row r="179" spans="3:3">
      <c r="C179" s="37" t="s">
        <v>874</v>
      </c>
    </row>
    <row r="180" spans="3:3">
      <c r="C180" s="37" t="s">
        <v>875</v>
      </c>
    </row>
    <row r="181" spans="3:3">
      <c r="C181" s="37" t="s">
        <v>876</v>
      </c>
    </row>
    <row r="182" spans="3:3">
      <c r="C182" s="37" t="s">
        <v>877</v>
      </c>
    </row>
    <row r="183" spans="3:3">
      <c r="C183" s="37" t="s">
        <v>878</v>
      </c>
    </row>
    <row r="184" spans="3:3">
      <c r="C184" s="37" t="s">
        <v>879</v>
      </c>
    </row>
    <row r="185" spans="3:3">
      <c r="C185" s="37" t="s">
        <v>880</v>
      </c>
    </row>
    <row r="186" spans="3:3">
      <c r="C186" s="37" t="s">
        <v>881</v>
      </c>
    </row>
    <row r="187" spans="3:3">
      <c r="C187" s="37" t="s">
        <v>882</v>
      </c>
    </row>
    <row r="188" spans="3:3">
      <c r="C188" s="37" t="s">
        <v>883</v>
      </c>
    </row>
    <row r="189" spans="3:3">
      <c r="C189" s="37" t="s">
        <v>884</v>
      </c>
    </row>
    <row r="190" spans="3:3">
      <c r="C190" s="37" t="s">
        <v>885</v>
      </c>
    </row>
    <row r="191" spans="3:3">
      <c r="C191" s="37" t="s">
        <v>886</v>
      </c>
    </row>
    <row r="192" spans="3:3">
      <c r="C192" s="37" t="s">
        <v>887</v>
      </c>
    </row>
    <row r="193" spans="3:3">
      <c r="C193" s="37" t="s">
        <v>888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355224-6452-4FE1-9128-02C658879D01}">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BFB21614-330F-42EE-BA39-60BE8A4F90D5}">
  <ds:schemaRefs>
    <ds:schemaRef ds:uri="http://schemas.microsoft.com/sharepoint/v3/contenttype/forms"/>
  </ds:schemaRefs>
</ds:datastoreItem>
</file>

<file path=customXml/itemProps3.xml><?xml version="1.0" encoding="utf-8"?>
<ds:datastoreItem xmlns:ds="http://schemas.openxmlformats.org/officeDocument/2006/customXml" ds:itemID="{B9A1A227-9A0E-4850-ADC2-099E91B10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 GES-TIC-001</vt:lpstr>
      <vt:lpstr>IN-PEI GES-TIC-002</vt:lpstr>
      <vt:lpstr>IN-PEI GES-TIC-003</vt:lpstr>
      <vt:lpstr>Lista de indicadores</vt:lpstr>
      <vt:lpstr>Hoja1</vt:lpstr>
      <vt:lpstr>'IN-PEI GES-TIC-001'!Área_de_impresión</vt:lpstr>
      <vt:lpstr>'IN-PEI GES-TIC-002'!Área_de_impresión</vt:lpstr>
      <vt:lpstr>'IN-PEI GES-TIC-003'!Área_de_impresión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2022-09-26T13:55:03Z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