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yuyuc\Downloads\"/>
    </mc:Choice>
  </mc:AlternateContent>
  <xr:revisionPtr revIDLastSave="0" documentId="13_ncr:1_{BA7C6B6B-36CA-4C6A-B152-5F3D148E1ADF}" xr6:coauthVersionLast="45" xr6:coauthVersionMax="47" xr10:uidLastSave="{00000000-0000-0000-0000-000000000000}"/>
  <bookViews>
    <workbookView xWindow="-120" yWindow="-120" windowWidth="29040" windowHeight="15840" xr2:uid="{F6EF27A3-F1D6-4BEB-AA0F-B0CAFD72D22C}"/>
  </bookViews>
  <sheets>
    <sheet name="PLAN DE ACCION" sheetId="7" r:id="rId1"/>
    <sheet name="IN-PEI GES-INV-001" sheetId="24" r:id="rId2"/>
    <sheet name="IN-PEI GES-INV-002" sheetId="25" r:id="rId3"/>
    <sheet name="IN-PEI GES-INV-003" sheetId="26" r:id="rId4"/>
    <sheet name="lista indicadores" sheetId="20" state="hidden" r:id="rId5"/>
    <sheet name="Hoja1" sheetId="12" state="hidden" r:id="rId6"/>
  </sheets>
  <externalReferences>
    <externalReference r:id="rId7"/>
    <externalReference r:id="rId8"/>
  </externalReferences>
  <definedNames>
    <definedName name="_100.000_aportes_realizados_en_la_plataforma__Bogotá_Abierta">#REF!</definedName>
    <definedName name="_100__del_marco_de_gestión_de_TI___Arquitectura_empresarial_implementado">#REF!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1">'IN-PEI GES-INV-001'!$A$1:$X$63</definedName>
    <definedName name="_xlnm.Print_Area" localSheetId="2">'IN-PEI GES-INV-002'!$A$1:$X$63</definedName>
    <definedName name="_xlnm.Print_Area" localSheetId="3">'IN-PEI GES-INV-003'!$A$1:$X$63</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eriodicidadindicador">[1]Hoja1!$D$1:$D$4</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4" i="26" l="1"/>
  <c r="C34" i="26"/>
  <c r="D33" i="26"/>
  <c r="C33" i="26"/>
  <c r="D32" i="26"/>
  <c r="C32" i="26"/>
  <c r="D31" i="26"/>
  <c r="C31" i="26"/>
  <c r="E31" i="26" s="1"/>
  <c r="D34" i="25"/>
  <c r="C34" i="25"/>
  <c r="D33" i="25"/>
  <c r="C33" i="25"/>
  <c r="D32" i="25"/>
  <c r="C32" i="25"/>
  <c r="D31" i="25"/>
  <c r="C31" i="25"/>
  <c r="E31" i="25" s="1"/>
  <c r="D34" i="24"/>
  <c r="C34" i="24"/>
  <c r="D33" i="24"/>
  <c r="C33" i="24"/>
  <c r="D32" i="24"/>
  <c r="C32" i="24"/>
  <c r="E31" i="24"/>
  <c r="D31" i="24"/>
  <c r="C31" i="24"/>
  <c r="AP74" i="7" l="1"/>
  <c r="AP78" i="7"/>
  <c r="AP77" i="7"/>
  <c r="AP81" i="7"/>
  <c r="AP80" i="7"/>
  <c r="AP79" i="7"/>
  <c r="AP76" i="7"/>
  <c r="AP73" i="7"/>
  <c r="AR54" i="7"/>
  <c r="AR50" i="7"/>
  <c r="AR42" i="7"/>
  <c r="AR38" i="7"/>
  <c r="AR34" i="7"/>
  <c r="AR30" i="7"/>
  <c r="AR26" i="7"/>
  <c r="O54" i="7"/>
  <c r="AR53" i="7"/>
  <c r="AR52" i="7"/>
  <c r="AR51" i="7"/>
  <c r="AN50" i="7"/>
  <c r="O50" i="7"/>
  <c r="AS50" i="7" l="1"/>
  <c r="K85" i="7" l="1"/>
  <c r="O42" i="7" l="1"/>
  <c r="O38" i="7"/>
  <c r="O34" i="7"/>
  <c r="O30" i="7"/>
  <c r="O26" i="7"/>
  <c r="AR57" i="7" l="1"/>
  <c r="AR56" i="7"/>
  <c r="AR55" i="7"/>
  <c r="AN54" i="7"/>
  <c r="AS54" i="7" l="1"/>
  <c r="K81" i="7" l="1"/>
  <c r="K77" i="7"/>
  <c r="K73" i="7"/>
  <c r="AJ73" i="7"/>
  <c r="AP75" i="7"/>
  <c r="AJ77" i="7"/>
  <c r="AJ81" i="7"/>
  <c r="AP82" i="7"/>
  <c r="AP83" i="7"/>
  <c r="AP84" i="7"/>
  <c r="AJ85" i="7"/>
  <c r="AP85" i="7"/>
  <c r="AP86" i="7"/>
  <c r="AP87" i="7"/>
  <c r="AP88" i="7"/>
  <c r="O46" i="7"/>
  <c r="AQ85" i="7" l="1"/>
  <c r="AQ77" i="7"/>
  <c r="AQ73" i="7"/>
  <c r="AQ81" i="7"/>
  <c r="O58" i="7"/>
  <c r="AQ89" i="7" l="1"/>
  <c r="AR45" i="7"/>
  <c r="AR44" i="7"/>
  <c r="AR43" i="7"/>
  <c r="AN42" i="7"/>
  <c r="AR41" i="7"/>
  <c r="AR40" i="7"/>
  <c r="AR39" i="7"/>
  <c r="AN38" i="7"/>
  <c r="AR37" i="7"/>
  <c r="AR36" i="7"/>
  <c r="AR35" i="7"/>
  <c r="AN34" i="7"/>
  <c r="AR33" i="7"/>
  <c r="AR32" i="7"/>
  <c r="AR31" i="7"/>
  <c r="AN30" i="7"/>
  <c r="AR61" i="7"/>
  <c r="AR60" i="7"/>
  <c r="AR59" i="7"/>
  <c r="AR58" i="7"/>
  <c r="AN58" i="7"/>
  <c r="AR49" i="7"/>
  <c r="AR48" i="7"/>
  <c r="AR47" i="7"/>
  <c r="AR46" i="7"/>
  <c r="AN46" i="7"/>
  <c r="AR29" i="7"/>
  <c r="AR28" i="7"/>
  <c r="AR27" i="7"/>
  <c r="AS30" i="7" l="1"/>
  <c r="AS38" i="7"/>
  <c r="AS46" i="7"/>
  <c r="AS58" i="7"/>
  <c r="AS26" i="7"/>
  <c r="AS34" i="7"/>
  <c r="AS42" i="7"/>
  <c r="AS62" i="7" l="1"/>
  <c r="R93" i="7" l="1"/>
  <c r="AN26" i="7"/>
</calcChain>
</file>

<file path=xl/sharedStrings.xml><?xml version="1.0" encoding="utf-8"?>
<sst xmlns="http://schemas.openxmlformats.org/spreadsheetml/2006/main" count="1350" uniqueCount="769">
  <si>
    <t>PLANEACIÓN</t>
  </si>
  <si>
    <t>CÓDIGO</t>
  </si>
  <si>
    <t>E-PLA-FT-003</t>
  </si>
  <si>
    <t>VERSIÓN</t>
  </si>
  <si>
    <t>FORMULACIÓN Y SEGUIMIENTO DEL PLAN DE ACCIÓN</t>
  </si>
  <si>
    <t>PÁGINA</t>
  </si>
  <si>
    <t>VIGENTE DESDE</t>
  </si>
  <si>
    <t xml:space="preserve">Fecha: </t>
  </si>
  <si>
    <t>Vigencia del plan:</t>
  </si>
  <si>
    <t>Tipo de reporte:</t>
  </si>
  <si>
    <t xml:space="preserve">Subdirección / Oficina: </t>
  </si>
  <si>
    <t>Oficina asesora de planeación</t>
  </si>
  <si>
    <t>Proceso:</t>
  </si>
  <si>
    <t>Recursos:</t>
  </si>
  <si>
    <t>ACCIONES ESTRATÉGICAS - PLAN DE ACCIÓN</t>
  </si>
  <si>
    <t>FORMULACIÓN</t>
  </si>
  <si>
    <t xml:space="preserve">SEGUIMIENTO </t>
  </si>
  <si>
    <t>Objetivo Estratégico</t>
  </si>
  <si>
    <t>Estrategia</t>
  </si>
  <si>
    <t>Actividades</t>
  </si>
  <si>
    <t>Fecha Inicio</t>
  </si>
  <si>
    <t>Fecha Final</t>
  </si>
  <si>
    <t>Peso de las actividades</t>
  </si>
  <si>
    <t xml:space="preserve">Enero </t>
  </si>
  <si>
    <t>Febrero</t>
  </si>
  <si>
    <t>Marzo</t>
  </si>
  <si>
    <t>Abril</t>
  </si>
  <si>
    <t>Mayo</t>
  </si>
  <si>
    <t>Junio</t>
  </si>
  <si>
    <t>Julio</t>
  </si>
  <si>
    <t>Agosto</t>
  </si>
  <si>
    <t>Septiembre</t>
  </si>
  <si>
    <t>Octubre</t>
  </si>
  <si>
    <t>Noviembre</t>
  </si>
  <si>
    <t>Diciembre</t>
  </si>
  <si>
    <t>Subtotal ejecutado
(Actividades)</t>
  </si>
  <si>
    <t>Soportes Avances (Actas de  Asistencia, Informes, Estudios, Informes de Convenios, etc.)</t>
  </si>
  <si>
    <t>% Avance por trimestre</t>
  </si>
  <si>
    <t>% Avance Ejecución Anual</t>
  </si>
  <si>
    <t>Desg</t>
  </si>
  <si>
    <t>Suma</t>
  </si>
  <si>
    <t>Prog</t>
  </si>
  <si>
    <t>Ejec</t>
  </si>
  <si>
    <t>Segundo Trimestre</t>
  </si>
  <si>
    <t>Tercer Trimestre</t>
  </si>
  <si>
    <t>Cuarto Trimestre</t>
  </si>
  <si>
    <t>Primer Trimestre</t>
  </si>
  <si>
    <t>** El resultado debe propender por obtener una ejecución del 100% en este componente</t>
  </si>
  <si>
    <t>OTRAS ACCIONES DEL PROCESO - PLAN OPERATIVO</t>
  </si>
  <si>
    <t>Tema/Categoría</t>
  </si>
  <si>
    <t>SEGUIMIENTO</t>
  </si>
  <si>
    <t>Total porcentaje ejecutado</t>
  </si>
  <si>
    <t>N°</t>
  </si>
  <si>
    <t>Fecha</t>
  </si>
  <si>
    <t>Observaciones y/o los cambios</t>
  </si>
  <si>
    <t>Fecha en que comienza a aplicar dicho cambio</t>
  </si>
  <si>
    <t>APROBADO  POR</t>
  </si>
  <si>
    <t xml:space="preserve">líder de proceso </t>
  </si>
  <si>
    <t>Responsable de área/dependencia</t>
  </si>
  <si>
    <t xml:space="preserve">Nombre y Cargo: </t>
  </si>
  <si>
    <t xml:space="preserve">
ELABORADO POR 
</t>
  </si>
  <si>
    <t>Iniciativa estratégica</t>
  </si>
  <si>
    <t>Plan institucional Decreto 612 al que pertenece la actividad</t>
  </si>
  <si>
    <t>Área/grupo/ equipo de trabajo responsable</t>
  </si>
  <si>
    <t>Descripción de actividades desarrolladas</t>
  </si>
  <si>
    <t>Modificaciones o ajustes al plan de acción:</t>
  </si>
  <si>
    <t>Justificación</t>
  </si>
  <si>
    <t>Iniciativa estratégica y actividad que impacta</t>
  </si>
  <si>
    <t>Gestor de planeación</t>
  </si>
  <si>
    <t>Fecha de aprobación:</t>
  </si>
  <si>
    <t>Fecha de revisión :</t>
  </si>
  <si>
    <t>1 DE 1</t>
  </si>
  <si>
    <t>PROGRAMACIÓN MENSUAL</t>
  </si>
  <si>
    <t>PLAN ESTRATEGICO INSTITUCIONAL</t>
  </si>
  <si>
    <t>PLAN DE ACCION INSTITUCIONAL</t>
  </si>
  <si>
    <t>Limitantes</t>
  </si>
  <si>
    <t>1. FIN DE LA POBREZA</t>
  </si>
  <si>
    <t>OBJETIVOS</t>
  </si>
  <si>
    <t>METAS DEL OBJETIVO</t>
  </si>
  <si>
    <t>1.1 - Erradicar la extrema pobreza</t>
  </si>
  <si>
    <t>1.2 - Reducir la pobreza en, al menos, un 50%</t>
  </si>
  <si>
    <t>1.3 - Implementar sistemas de protección social</t>
  </si>
  <si>
    <t>1.4 - Igualdad de derechos a la propiedad, servicios y recursos económicos</t>
  </si>
  <si>
    <t>1.5 - Fomentar la resiliencia a desastres ambientales, económicos y sociales</t>
  </si>
  <si>
    <t>1.A - Movilizar recursos para implementar políticas tendientes a erradicar la pobreza</t>
  </si>
  <si>
    <t>1.B - Desarrollar marcos normativos focalizados a población en situación de pobreza y sensibles al género</t>
  </si>
  <si>
    <t>2. HAMBRE CERO</t>
  </si>
  <si>
    <t>2.1 - Acceso Universal a Alimentos Seguros y Nutricionales</t>
  </si>
  <si>
    <t>2.2 - Terminar con todas las formas de desnutrición</t>
  </si>
  <si>
    <t>2.3 - Duplicar la productividad y los ingresos de pequeños productores de alimentos</t>
  </si>
  <si>
    <t>2.4 - Producción sostenible de alimentos y prácticas agrícolas resilientes</t>
  </si>
  <si>
    <t>2.5 - Asegurar la diversidad genética en la producción de alimentos</t>
  </si>
  <si>
    <t>2.A - Invertir en infraestructura rural, investigación agrícola, tecnología y bancos de genes</t>
  </si>
  <si>
    <t>2.B - Prevenir restricciones al comercio agrícola, distorsiones del mercado y subsidios a la exportación</t>
  </si>
  <si>
    <t>2.C - Asegurar mercados de productos alimenticios estables y acceso oportuno a la información</t>
  </si>
  <si>
    <t>3. SALUD Y BIENESTAR</t>
  </si>
  <si>
    <t>3.1 - Reducir la mortalidad materna</t>
  </si>
  <si>
    <t>3.2 - Acabar con las muertes prevenibles de menores de 5 años de edad</t>
  </si>
  <si>
    <t>3.3 - Lucha contra las enfermedades transmisibles</t>
  </si>
  <si>
    <t>3.4 - Reducir la mortalidad por enfermedades no transmisibles</t>
  </si>
  <si>
    <t>3.5 - Prevenir y tratar el abuso de sustancias</t>
  </si>
  <si>
    <t>3.6 - Reducir lesiones y muertes en carreteras</t>
  </si>
  <si>
    <t>3.7 - Acceso universal a atención reproductiva, planificación y educación</t>
  </si>
  <si>
    <t>3.8 - Alcanzar la cobertura universal de salud</t>
  </si>
  <si>
    <t>3.9 - Reducir las enfermedades y muertes causadas por productos químicos peligrosos y contaminación</t>
  </si>
  <si>
    <t>3.A - Implementar el Convenio Marco de la OMS para el Control del Tabaco</t>
  </si>
  <si>
    <t>3.B - Apoyar la investigación, el desarrollo y el acceso universal a vacunas y medicamentos asequibles</t>
  </si>
  <si>
    <t>3.C - Aumentar la financiación de la salud y el apoyo a la fuerza laboral en los países en desarrollo</t>
  </si>
  <si>
    <t>3.D - Mejorar los sistemas de alerta temprana para los riesgos a la salud mundial</t>
  </si>
  <si>
    <t>4. EDUCACIÓN DE CALIDAD</t>
  </si>
  <si>
    <t>4.1 - Educación Básica y Media Gratuita</t>
  </si>
  <si>
    <t>4.2 - Igual acceso a educación preescolar de calidad</t>
  </si>
  <si>
    <t>4.3 - Igualdad de acceso a educación técnica, vocacional y superior</t>
  </si>
  <si>
    <t>4.4 - Aumentar el número de personas con habilidades relevantes para el éxito financiero</t>
  </si>
  <si>
    <t>4.5 - No Discriminación en la Educación</t>
  </si>
  <si>
    <t>4.6 - Alfabetización y aptitudes aritméticas Universales</t>
  </si>
  <si>
    <t>4.7 - Educación para la Ciudadanía Global</t>
  </si>
  <si>
    <t>4.A - Construir y mejorar escuelas inclusivas y seguras</t>
  </si>
  <si>
    <t>4.B - Ampliar becas de educación superior para los países en desarrollo</t>
  </si>
  <si>
    <t>4.C - Aumentar la oferta de profesores cualificados en los países en desarrollo</t>
  </si>
  <si>
    <t>5. IGUALDAD DE GÉNERO</t>
  </si>
  <si>
    <t>5.1 - Poner fin a la discriminación contra las mujeres y las niñas</t>
  </si>
  <si>
    <t>5.2 - Poner fin a toda la violencia contra las mujeres y su explotación</t>
  </si>
  <si>
    <t>5.3 - Eliminar los matrimonios forzados y la mutilación genital</t>
  </si>
  <si>
    <t>5.4 - Valorar el cuidado no remunerado y promover las responsabilidades domésticas compartidas</t>
  </si>
  <si>
    <t>5.5 - Igualdad de Oportunidades y Participación en posiciones de Liderazgo</t>
  </si>
  <si>
    <t>5.6 - Acceso Universal a los Derechos y Salud Reproductiva</t>
  </si>
  <si>
    <t>5.A - Igualdad de acceso a recursos económicos, posesión de propiedades y servicios</t>
  </si>
  <si>
    <t>5.B - Promover el empoderamiento de las mujeres a través de la tecnología</t>
  </si>
  <si>
    <t>5.C - Adoptar políticas y hacer cumplir la legislación que promueve la igualdad de género</t>
  </si>
  <si>
    <t>6. AGUA LIMPIA Y SANEAMIENTO</t>
  </si>
  <si>
    <t>6.1 - Agua potable segura y asequible</t>
  </si>
  <si>
    <t>6.2 - Erradicar la Defecación al aire libre y Proporcionar Acceso a Saneamiento e Higiene</t>
  </si>
  <si>
    <t>6.3 - Mejorar la calidad del agua, el tratamiento de aguas residuales y la reutilización segura</t>
  </si>
  <si>
    <t>6.4 - Aumentar la eficiencia en el uso del agua y asegurar los suministros de agua dulce</t>
  </si>
  <si>
    <t>6.5 - Gestión integrada de los recursos hídricos y cooperación transfronteriza</t>
  </si>
  <si>
    <t>6.6 - Proteger y Restaurar los Ecosistemas Hídricos de agua dulce</t>
  </si>
  <si>
    <t>6.A - Ampliar el apoyo en materia de agua y saneamiento para los países en desarrollo</t>
  </si>
  <si>
    <t>6.B - Apoyar el compromiso local en el manejo de agua y saneamiento</t>
  </si>
  <si>
    <t>7. ENERGÍA ASEQUIBLE Y NO CONTAMINANTE</t>
  </si>
  <si>
    <t>7.1 - Acceso universal a la energía moderna</t>
  </si>
  <si>
    <t>7.2 - Aumentar el porcentaje global de energía renovable</t>
  </si>
  <si>
    <t>7.3 - Duplicar la mejora en la eficiencia energética</t>
  </si>
  <si>
    <t>7.A - Invertir y Facilitar el Acceso a Investigación y Tecnología en Energía Limpia</t>
  </si>
  <si>
    <t>7.B - Ampliar y mejorar los servicios energéticos para los países en desarrollo</t>
  </si>
  <si>
    <t>8. TRABAJO DECENTE Y CRECIMIENTO ECONÓMICO</t>
  </si>
  <si>
    <t>8.1 - Crecimiento Económico Sostenible</t>
  </si>
  <si>
    <t>8.2 - Diversificar, innovar y mejorar la productividad económica</t>
  </si>
  <si>
    <t>8.3 - Promover políticas para apoyar la creación de empleo y el crecimiento de las empresas</t>
  </si>
  <si>
    <t>8.4 - Mejorar la eficiencia de los recursos en el consumo y la producción</t>
  </si>
  <si>
    <t>8.5 - Trabajo decente e igualdad de remuneración</t>
  </si>
  <si>
    <t>8.6 - Reducir el desempleo juvenil</t>
  </si>
  <si>
    <t>8.7 - Poner fin a la esclavitud moderna, la trata y el trabajo infantil</t>
  </si>
  <si>
    <t>8.8 - Derechos laborales universales y entornos de trabajo seguros</t>
  </si>
  <si>
    <t>8.9 - Promover Turismo Sostenible y Beneficioso</t>
  </si>
  <si>
    <t>8.10 - Acceso universal a servicios bancarios, de seguros y financieros</t>
  </si>
  <si>
    <t>8.A - Aumentar la ayuda para el comercio a los países en desarrollo</t>
  </si>
  <si>
    <t>8.B - Desarrollar una Estrategia Global de Empleo Juvenil</t>
  </si>
  <si>
    <t>9. INDUSTRIA, INNOVACIÓN E INFRAESTRUCTURA</t>
  </si>
  <si>
    <t>9.1 - Infraestructuras Sostenibles e Inclusivas</t>
  </si>
  <si>
    <t>9.2 - Promover la industrialización inclusiva y sostenible</t>
  </si>
  <si>
    <t>9.3 - Aumentar el acceso a servicios financieros y mercados</t>
  </si>
  <si>
    <t>9.4 - Mejorar todas las industrias e infraestructuras para la sostenibilidad</t>
  </si>
  <si>
    <t>9.5 - Aumentar la investigación y actualizar las tecnologías industriales</t>
  </si>
  <si>
    <t>9.A - Facilitar el desarrollo de infraestructura sostenible</t>
  </si>
  <si>
    <t>9.B - Apoyar la Diversificación Industrial Doméstica y la Adición de Valor</t>
  </si>
  <si>
    <t>9.C - Acceso universal a tecnologías de la información y las comunicaciones</t>
  </si>
  <si>
    <t>10. REDUCCIÓN DE LAS DESIGUALDADES</t>
  </si>
  <si>
    <t>10.1 - Reducir las desigualdades de ingresos</t>
  </si>
  <si>
    <t>10.2 - Promover la Inclusión Social, Económica y Política Universales</t>
  </si>
  <si>
    <t>10.3 - Garantizar la igualdad de oportunidades y poner fin a la discriminación</t>
  </si>
  <si>
    <t>10.4 - Adoptar políticas fiscales y sociales que promuevan la igualdad</t>
  </si>
  <si>
    <t>10.5 - Mejorar la regulación de los mercados e instituciones financieras mundiales</t>
  </si>
  <si>
    <t>10.6 - Garantizar la representación de los países en desarrollo en las instituciones financieras</t>
  </si>
  <si>
    <t>10.7 - Políticas de Migración Compasivas y Responsables</t>
  </si>
  <si>
    <t>10.A - Trato especial y diferenciado para los países en desarrollo</t>
  </si>
  <si>
    <t>10.B - Asistencia para el desarrollo e inversión en los países menos desarrollados</t>
  </si>
  <si>
    <t>10.C - Reducir los costos de transacción de las remesas de migrantes</t>
  </si>
  <si>
    <t>11. CIUDADES Y COMUNIDADES SOSTENIBLES</t>
  </si>
  <si>
    <t>11.1 - Vivienda segura y asequible</t>
  </si>
  <si>
    <t>11.2 - Sistemas de transporte asequibles y sostenibles</t>
  </si>
  <si>
    <t>11.3 - Urbanización inclusiva y sostenible</t>
  </si>
  <si>
    <t>11.4 - Proteger el patrimonio cultural y natural del mundo</t>
  </si>
  <si>
    <t>11.5 - Reducir los efectos adversos de los desastres naturales</t>
  </si>
  <si>
    <t>11.6 - Minimizar el impacto ambiental de las ciudades</t>
  </si>
  <si>
    <t>11.7 - Construir espacios públicos verdes, seguros e inclusivos</t>
  </si>
  <si>
    <t>11.A - Fortalecer la planeación del desarrollo nacional y regional</t>
  </si>
  <si>
    <t>11.B - Implementar Políticas para la Inclusión, la Eficiencia de los Recursos y la Reducción del Riesgo de Desastres</t>
  </si>
  <si>
    <t>11.C - Apoyo a los países menos desarrollados en la construcción sostenible y resiliente</t>
  </si>
  <si>
    <t>12. PRODUCCIÓN Y CONSUMO RESPONSABLES</t>
  </si>
  <si>
    <t>12.1 - Implementar el Marco de Consumo y Producción Sostenibles de 10 años</t>
  </si>
  <si>
    <t>12.2 - Gestión sostenible y uso de los recursos naturales</t>
  </si>
  <si>
    <t>12.3 - Reducir a la mitad los residuos mundiales de alimentos per cápita</t>
  </si>
  <si>
    <t>12.4 - Gestión responsable de productosy residuos químicos</t>
  </si>
  <si>
    <t>12.5 - Reducir sustancialmente la generación de residuos</t>
  </si>
  <si>
    <t>12.6 - Fomentar prácticas sostenibles en las empresas</t>
  </si>
  <si>
    <t>12.7 - Prácticas sostenibles de contratación pública</t>
  </si>
  <si>
    <t>12.8 - Promover la comprensión universal de los estilos de vida sostenibles</t>
  </si>
  <si>
    <t>12.A - Fortalecer la capacidad científica y tecnológica de los países en desarrollo</t>
  </si>
  <si>
    <t>12.B - Desarrollar e implementar herramientas para monitorear el turismo sostenible</t>
  </si>
  <si>
    <t>12.C - Eliminar las distorsiones del mercado que fomentan el consumo excesivo</t>
  </si>
  <si>
    <t>13. ACCIÓN POR EL CLIMA</t>
  </si>
  <si>
    <t>13.1 - Fortalecer la resiliencia y la capacidad de adaptación a los desastres relacionados con el clima</t>
  </si>
  <si>
    <t>13.2 - Integrar medidas de cambio climático</t>
  </si>
  <si>
    <t>13.3 - Construir conocimiento y capacidad para enfrentar los desafíos del cambio climático</t>
  </si>
  <si>
    <t>13.A - Implementar la Convención Marco de las Naciones Unidas sobre el Cambio Climático</t>
  </si>
  <si>
    <t>13.B - Promover mecanismos para aumentar la capacidad de planeación y gestión</t>
  </si>
  <si>
    <t>14. VIDA SUBMARINA</t>
  </si>
  <si>
    <t>14.1 - Reducir la contaminación marina</t>
  </si>
  <si>
    <t>14.2 - Proteger y Restaurar los Ecosistemas</t>
  </si>
  <si>
    <t>14.3 - Reducir la acidificación del océano</t>
  </si>
  <si>
    <t>14.4 - Pesca sostenible</t>
  </si>
  <si>
    <t>14.5 - Conservar las áreas costeras y marinas</t>
  </si>
  <si>
    <t>14.6 - Eliminar los subsidios que contribuyen a la sobrepesca</t>
  </si>
  <si>
    <t>14.7 - Fomentar el uso sostenible de los recursos marinos</t>
  </si>
  <si>
    <t>14.A - Aumentar el conocimiento científico, la investigación y la tecnología para la salud de los océanos</t>
  </si>
  <si>
    <t>14.B - Apoyar a los pescadores artesanales</t>
  </si>
  <si>
    <t>14.C - Implementar y hacer cumplir el Derecho Internacional del Mar</t>
  </si>
  <si>
    <t>15. VIDA DE ECOSISTEMAS TERRESTRES</t>
  </si>
  <si>
    <t>15.1 - Conservar y Restaurar los Ecosistemas Terrestres y de Agua Dulce</t>
  </si>
  <si>
    <t>15.2 - Administrar de manera sostenible todos los bosques</t>
  </si>
  <si>
    <t>15.3 - Detener la desertificación y restaurar la tierra degradada</t>
  </si>
  <si>
    <t>15.4 - Garantizar la conservación de los ecosistemas de montaña</t>
  </si>
  <si>
    <t>15.5 - Proteger la biodiversidad y los hábitats naturales</t>
  </si>
  <si>
    <t>15.6 - Promover una participación equitativa en los beneficios y el acceso a los recursos genéticos</t>
  </si>
  <si>
    <t>15.7 - Eliminar la caza furtiva y el tráfico de especies protegidas</t>
  </si>
  <si>
    <t>15.8 - Evitar las Especies Exóticas Invasoras en los Ecosistemas Terrestres y de Agua Dulce</t>
  </si>
  <si>
    <t>15.9 - Integrar el Ecosistema y la Biodiversidad en la Planeación Gubernamental</t>
  </si>
  <si>
    <t>15.A - Aumentar los Recursos Financieros para Conservar y Utilizar Sosteniblemente el Ecosistema y la Biodiversidad</t>
  </si>
  <si>
    <t>15.B - Financiar e Incentivar la Gestión Forestal Sostenible</t>
  </si>
  <si>
    <t>15.C - Combatir la caza furtiva y el tráfico</t>
  </si>
  <si>
    <t>16. PAZ, JUSTICIA E INSTITUCIONES SÓLIDAS</t>
  </si>
  <si>
    <t>16.1 - Reducir la violencia en todo el mundo</t>
  </si>
  <si>
    <t>16.2 - Proteger a los niños contra el abuso, la explotación, el tráfico y la violencia</t>
  </si>
  <si>
    <t>16.3 - Promover el Estado de Derecho y el Acceso a la Justicia para Todos</t>
  </si>
  <si>
    <t>16.4 - Combatir el crimen organizado y los flujos ilícitos financieros y de armas</t>
  </si>
  <si>
    <t>16.5 - Reducir la corrupción y el soborno</t>
  </si>
  <si>
    <t>16.6 - Instituciones eficaces, responsables y transparentes</t>
  </si>
  <si>
    <t>16.7 - Toma de Decisiones Responsiva, Inclusiva y Representativa</t>
  </si>
  <si>
    <t>16.8 - Participación plena de los países en desarrollo en la gobernanza mundial</t>
  </si>
  <si>
    <t>16.9 - Identidad legal universal y registro de nacimientos</t>
  </si>
  <si>
    <t>16.10 - Garantizar el acceso público a la información y proteger las libertades fundamentales</t>
  </si>
  <si>
    <t>16.A - Instituciones fuertes para prevenir la violencia, el terrorismo y el crimen</t>
  </si>
  <si>
    <t>16.B - Promover y hacer cumplir leyes no discriminatorias</t>
  </si>
  <si>
    <t>17. ALIANZAS PARA LOGRAR LOS OBJETIVOS</t>
  </si>
  <si>
    <t>17.1 - Mejorar la Capacidad Doméstica para Recaudación de Ingresos</t>
  </si>
  <si>
    <t>17.2 - Implementar todos los compromisos de ayuda al desarrollo</t>
  </si>
  <si>
    <t>17.3 - Movilizar recursos financieros para los países en desarrollo</t>
  </si>
  <si>
    <t>17.4 - Apoyar a los países en desarrollo en la sostenibilidad de la deuda</t>
  </si>
  <si>
    <t>17.5 - Implementar regímenes de promoción de inversiones</t>
  </si>
  <si>
    <t>17.6 - Aumentar la cooperación y el acceso a la ciencia, la tecnología y la innovación</t>
  </si>
  <si>
    <t>17.7 - Promover tecnologías sostenibles para los países en desarrollo</t>
  </si>
  <si>
    <t>17.8 - Operacionalizar el Banco de Tecnología, Desarrollar la Capacidad Científica y Mejorar la Tecnología de Información y Comunicación</t>
  </si>
  <si>
    <t>17.9 - Fortalecer las capacidades en los países en desarrollo</t>
  </si>
  <si>
    <t>17.10 - Promover un sistema de comercio universal en el marco de la OMC</t>
  </si>
  <si>
    <t>17.11 - Aumentar las exportaciones de los países en desarrollo</t>
  </si>
  <si>
    <t>17.12 - Proporcionar acceso a los mercados para los países menos adelantados</t>
  </si>
  <si>
    <t>17.13 - Mejorar la estabilidad macroeconómica mundial</t>
  </si>
  <si>
    <t>17.14 - Mejorar la coherencia de las políticas para el desarrollo sostenible</t>
  </si>
  <si>
    <t>17.15 - Respetar la capacidad de cada país para lograr metas de desarrollo sostenible y erradicación de la pobreza</t>
  </si>
  <si>
    <t>17.16 - Fortalecer la Alianza Global para el Desarrollo Sostenible</t>
  </si>
  <si>
    <t>17.17 - Fomentar alianzas eficaces</t>
  </si>
  <si>
    <t>17.18 - Mejorar la disponibilidad de datos confiables</t>
  </si>
  <si>
    <t>17.19 - Desarrollar Mediciones del Avance</t>
  </si>
  <si>
    <t xml:space="preserve">1. Formulación </t>
  </si>
  <si>
    <t>2.Modificación a la formulación</t>
  </si>
  <si>
    <t>3. Seguimiento al plan de acción</t>
  </si>
  <si>
    <t>Oficina de control interno</t>
  </si>
  <si>
    <t>Oficina asesora de planeación - MIPG</t>
  </si>
  <si>
    <t>Oficina asesora de planeación – Investigaciones</t>
  </si>
  <si>
    <t>Oficina asesora jurídica</t>
  </si>
  <si>
    <t>Subdirección técnica administrativa y financiera - financiera</t>
  </si>
  <si>
    <t>Subdirección técnica administrativa y financiera</t>
  </si>
  <si>
    <t>Subdirección técnica administrativa y financiera - sistemas</t>
  </si>
  <si>
    <t>Subdirección técnica administrativa y financiera – gestión documental</t>
  </si>
  <si>
    <t>Subdirección técnica administrativa y financiera - almacén e inventarios</t>
  </si>
  <si>
    <t>Subdirección técnica administrativa y financiera - gestión ambiental</t>
  </si>
  <si>
    <t>Subdirección técnica administrativa y financiera - control interno disciplinario</t>
  </si>
  <si>
    <t>Subdirección técnica administrativa y financiera – infraestructura</t>
  </si>
  <si>
    <t>Subdirección técnica administrativa y financiera - Atención a la ciudadanía</t>
  </si>
  <si>
    <t>Subdirección técnica administrativa y financiera - Convenios</t>
  </si>
  <si>
    <t>Subdirección técnica de desarrollo humano</t>
  </si>
  <si>
    <t>Subdirección técnica de métodos educativos y operativos</t>
  </si>
  <si>
    <t>Oficina asesora de planeación – Comunicaciones</t>
  </si>
  <si>
    <t xml:space="preserve"> Investigaciones</t>
  </si>
  <si>
    <t>Atención a la ciudadanía</t>
  </si>
  <si>
    <t xml:space="preserve">Comunicaciones </t>
  </si>
  <si>
    <t>Control interno disciplinario</t>
  </si>
  <si>
    <t>Gestión Ambiental</t>
  </si>
  <si>
    <t>Gestión contractual</t>
  </si>
  <si>
    <t>Gestión de Desarrollo Humano</t>
  </si>
  <si>
    <t>Gestion del mejoramiento</t>
  </si>
  <si>
    <t>Gestión Documental</t>
  </si>
  <si>
    <t>Gestión Financiera</t>
  </si>
  <si>
    <t>Gestión jurídica</t>
  </si>
  <si>
    <t>Gestión logística</t>
  </si>
  <si>
    <t xml:space="preserve">Gestión Tecnológica y de la Información </t>
  </si>
  <si>
    <t xml:space="preserve">Mantenimiento de bienes </t>
  </si>
  <si>
    <t>Modelo Pedagógico</t>
  </si>
  <si>
    <t>Planeacion</t>
  </si>
  <si>
    <t>Seguimiento y Control</t>
  </si>
  <si>
    <t>Servicios administrativos</t>
  </si>
  <si>
    <t>Ampliar, diversificar y fortalecer los servicios de la oferta pedagógica del IDIPRON</t>
  </si>
  <si>
    <t xml:space="preserve">Armonizar el modelo pedagógico a las realidades del sigo XXI </t>
  </si>
  <si>
    <t>Contribuir en la implementación y seguimiento de las políticas públicas sociales que atiendan las realidades de los niños, niñas, adolescentes y jóvenes en el contexto actual de la ciudad</t>
  </si>
  <si>
    <t>Desarrollo de estrategias para el fortalecimiento de las capacidades físicas, tecnológicas, administrativas, operativas y mejoramiento del desempeño institucional para enfrentar las necesidades del IDIPRON en el siglo XXI.</t>
  </si>
  <si>
    <t>Determinar las acciones orientadas al cierre de brechas organizacionales</t>
  </si>
  <si>
    <t>Diseñar e implementar estrategias para el posicionamiento del IDIPRON  a nivel distrital, nacional, regional y global</t>
  </si>
  <si>
    <t>Diseñar e implementar prácticas pedagógicas innovadoras para el desarrollo de capacidades, talentos  y oportunidades productivas para los jóvenes.</t>
  </si>
  <si>
    <t xml:space="preserve">Fortalecer  la gestión del conocimiento de la entidad en la atención y prevención de las diversas dinámicas de la calle que afecta a los niños, niñas, adolescentes y jóvenes </t>
  </si>
  <si>
    <t>Fortalecer el reconocimiento ciudadano del desempeño institucional del IDIPRON</t>
  </si>
  <si>
    <t xml:space="preserve"> 
Fortalecimiento del modelo pedagógico</t>
  </si>
  <si>
    <t xml:space="preserve">
Fortalecimiento de actividades de apoyo administrativo</t>
  </si>
  <si>
    <t xml:space="preserve">
Modernización del modelo pedagógico</t>
  </si>
  <si>
    <t xml:space="preserve">Ampliar y diversificar la oferta de servicios de la entidad </t>
  </si>
  <si>
    <t>Contribuir en la implementación de las Políticas Públicas Poblacionales</t>
  </si>
  <si>
    <t>Diseño e implementación de la estrategia de comunicaciones para el reconocimiento del IDIPRON en el ámbito, distrital, nacional e internacional.</t>
  </si>
  <si>
    <t>Fortalecimiento de la gestión institucional a través del autocontrol y la evaluación independiente de los procesos</t>
  </si>
  <si>
    <t>Fortalecimiento de la infraestructura  tecnológica</t>
  </si>
  <si>
    <t xml:space="preserve">Fortalecimiento de la infraestructura física </t>
  </si>
  <si>
    <t>Fortalecimiento de la oferta pedagógica institucional para el mejoramiento de la atención a los AJ</t>
  </si>
  <si>
    <t xml:space="preserve">Fortalecimiento de las capacidades administrativas y operativas del talento humano </t>
  </si>
  <si>
    <t>Fortalecimiento de los sistemas de información misional y territorial del IDIPRON</t>
  </si>
  <si>
    <t>Fortalecimiento del área de investigaciones como centro de investigación, innovación, ciencia y pensamiento</t>
  </si>
  <si>
    <t>Fortalecimiento del Modelo Integrado de Planeación y Gestión en el IDIPRON</t>
  </si>
  <si>
    <t xml:space="preserve">Implementar procesos de innovación pedagógica para la generación de capacidades de inserción socioeconómica y productiva. </t>
  </si>
  <si>
    <t>Implementar un modelo de servicio para el instituto</t>
  </si>
  <si>
    <t>Institucionalización de la Política de Transparencia, Acceso a la Información, Anticorrupción y Participación Ciudadana</t>
  </si>
  <si>
    <t>Mejoramiento de la gestión institucional para el cierre efectivo de las brechas organizacionales</t>
  </si>
  <si>
    <t xml:space="preserve">
Gestionar, documentar, divulgar y difundir  el conocimiento  y saberes de la organización para su apropiación en la entidad y conocimiento en la ciudad (estrategias, buenas prácticas y resultados de programas y proyectos misionales del Instituto. )</t>
  </si>
  <si>
    <t xml:space="preserve">
Diseñar e implementar Metodologías para la evaluación del impacto del proceso en los NNAJ</t>
  </si>
  <si>
    <t xml:space="preserve">
Diseñar y proponer políticas y mejores practicas para fortalece la gestión contractual y cerrar las brechas en materia de gestión contractual </t>
  </si>
  <si>
    <t xml:space="preserve">
Fortalecer las comunicaciones como eje fundamental para la consolidación de la gestión de la Administración, garantizando la difusión de información producida y recibida a nivel interno y externo</t>
  </si>
  <si>
    <t xml:space="preserve">
Mejorar la gestión de la Entidad y la toma oportuna de decisiones mediante la estandarización, normalización y regulación de  la producción, administración, custodia y conservación de la información.</t>
  </si>
  <si>
    <t xml:space="preserve">Actualizar, implementar e institucionalizar el modelo pedagógico del IDIPRON </t>
  </si>
  <si>
    <t>Adecuar, mantener y proveer mejoras de infraestructura física para la atención integral de NNAJ en el instituto</t>
  </si>
  <si>
    <t>Ajustar e implementar oferta institucional de servicios a las políticas publicas diferenciales dirigidas a los NNAJ</t>
  </si>
  <si>
    <t>Ajustarlos servicios del instituto a las necesidades de los NNAJ</t>
  </si>
  <si>
    <t>Cerrar las brechas organizacionales para mejorar la gestión del instituto</t>
  </si>
  <si>
    <t xml:space="preserve">Contar con  talento humano idóneo, comprometido, transparente y feliz  que contribuya a cumplir la misionalidad de la entidad
</t>
  </si>
  <si>
    <t xml:space="preserve">Contribuir a la apropiación de la cultura de autocontrol y autoevaluación en los servidores públicos del IDIPRON   </t>
  </si>
  <si>
    <t xml:space="preserve">Diseñar e implementar  estrategias territoriales conforme a las dinámicas de la calle 
</t>
  </si>
  <si>
    <t xml:space="preserve">Diseñar e implementar laboratorios como  espacios pedagógicos y productivos
</t>
  </si>
  <si>
    <t>Diseñar y desarrollar un nuevo sistema de información poblacional para la toma de decisiones</t>
  </si>
  <si>
    <t xml:space="preserve">Evaluar la gestión de los procesos del IDIPRON y la implementación del MIPG generando valor agregado </t>
  </si>
  <si>
    <t>Fortalecer el servicio de atención a la  ciudadanía bajo los principios de una atención digna, efectiva, de calidad, oportuna, cálida y confiable dando cumplimiento a la política publica distrital de servicio al ciudadano y CONPES distrital 03</t>
  </si>
  <si>
    <t>Fortalecer el servicio de atención a la  ciudadanía bajo los principios de una atención digna, efectiva, de calidad, oportuna, cálida y confiable dando cumplimiento a la política publica distrital de servicio al ciudadano y CONPES distrital 04</t>
  </si>
  <si>
    <t xml:space="preserve">Fortalecer la estrategia "Cultura Ciudadana" </t>
  </si>
  <si>
    <t>Fortalecer la gestión administrativa de la oficina de control interno disciplinario de acuerdo a la normatividad vigente</t>
  </si>
  <si>
    <t>Garantizar el funcionamiento de la entidad de manera amigable y responsable con el medio ambiente minimizando el impacto generado por las actividades propias de la gestión institucional.</t>
  </si>
  <si>
    <t xml:space="preserve">Garantizar los servicios de apoyo a la gestión para el optimo funcionamiento del instituto  (Servicios de vigilancia, aseo, cafetería y transporte) </t>
  </si>
  <si>
    <t>Generar procesos de innovación técnica en el componente de mitigación del área de salud que lo constituyan en un referente distrital y nacional</t>
  </si>
  <si>
    <t>Gestionar las estrategias que garanticen obtener los convenios necesarios para alcanzar la meta de vincular 7.000 jóvenes con oportunidades para su desarrollo socioeconómico</t>
  </si>
  <si>
    <t>Implementación, desarrollo, interiorización y apropiación de las políticas de MIPG.</t>
  </si>
  <si>
    <t>Implementar acciones que conduzcan a la sostenibilidad del sistema contable del IIDPRON</t>
  </si>
  <si>
    <t xml:space="preserve">Implementar el Centro Educación para el Trabajo y Desarrollo Humano, dinamizada por los Contextos Pedagógicos y Componentes de Derecho. </t>
  </si>
  <si>
    <t xml:space="preserve">Implementar la  "Ciudadela de los niños, niñas" y "Ciudadela de los/las jóvenes y adolescentes"  dinamizada por los Contextos Pedagógicos y Componentes de Derecho. </t>
  </si>
  <si>
    <t>Implementar y aplicar herramientas para la mitigación del daño antijurídico en la entidad</t>
  </si>
  <si>
    <t>Incorporar mejores prácticas para la efectividad del modelo de administración y disposición de los  bienes del instituto</t>
  </si>
  <si>
    <t>Incrementar  la participación de los grupos de interés y valor en la gestión de la entidad</t>
  </si>
  <si>
    <t>Mejorar el desempeño institucional frente a las políticas de Transparencia, Acceso a la Información y lucha contra la Corrupción permitiendo mitigar los riesgos de corrupción.</t>
  </si>
  <si>
    <t>Mejorar la infraestructura tecnológica y de comunicaciones del instituto para garantizar  el optimo funcionamiento madministrativo y operativo de las unidades de protección integral y las sedes administrativas</t>
  </si>
  <si>
    <t xml:space="preserve">Participar en la formulación y actualización de políticas públicas poblacionales que afectan a los NNAJ de la entidad e institucionalización de las mismas
</t>
  </si>
  <si>
    <t xml:space="preserve">Realizar investigaciones y/o estudios sobre las problemáticas y/o dinámicas de calle que afectan los NNAJ para su apropiación en la entidad y conocimiento en la ciudad </t>
  </si>
  <si>
    <t xml:space="preserve">Realizar lecturas territoriales de ciudad en las 20 localidades de Bogotá a través de la implementación del SITI y el análisis de su información. </t>
  </si>
  <si>
    <t>Rediseño , formalización e implementación de la estrategia de ESCNNA</t>
  </si>
  <si>
    <t>Caracterización de talentos, competencias y habilidades de NNAJ para la actualización constante de la oferta educativa</t>
  </si>
  <si>
    <t>Soportes  (Actas de  Asistencia, Informes, Estudios, Informes de Convenios, etc.)</t>
  </si>
  <si>
    <t>1 Portafolio de servicios adoptado y publicado en la pagina web</t>
  </si>
  <si>
    <t>100%  del cumplimiento del PIGA</t>
  </si>
  <si>
    <t>100% de baja de bienes (garantizar la baja de bienes)</t>
  </si>
  <si>
    <t>100% de cumplimiento de la política gestión documental del FURAG</t>
  </si>
  <si>
    <t xml:space="preserve">100% de cumplimiento de las actividades definidas en el tablero de control </t>
  </si>
  <si>
    <t>100% de cumplimiento de los planes de acciones definidos para la implementación de las políticas publicas</t>
  </si>
  <si>
    <t>100% de cumplimiento del PINAR</t>
  </si>
  <si>
    <t xml:space="preserve">100% de cumplimiento del plan de adecuación y sostenibilidad </t>
  </si>
  <si>
    <t>100% de cumplimiento del plan de sostenibilidad</t>
  </si>
  <si>
    <t xml:space="preserve">100% Inventarios anuales físicos realizados  a las UPIS y sedes </t>
  </si>
  <si>
    <t>23 unidades y  4 sedes administrativas con servicios operativos</t>
  </si>
  <si>
    <t>Actualización de la infraestructura tecnológica de la entidad</t>
  </si>
  <si>
    <t>Adecuación o alineación de la oferta institucional</t>
  </si>
  <si>
    <t xml:space="preserve">Asistencia y participación al 100% de las instancias de coordinación en las que tiene injerencia el instituto de acuerdo a las políticas publicas transversales en la misionalidad </t>
  </si>
  <si>
    <t>Boletines comunicativos enviados</t>
  </si>
  <si>
    <t>Ciudadelas en funcionamiento</t>
  </si>
  <si>
    <t>Cobertura en las 20 localidades de la ciudad</t>
  </si>
  <si>
    <t>Conectividad de las diferentes unidades de protección integral bajo el protocolo IPv6 en el IDIPRON</t>
  </si>
  <si>
    <t>Cumplimiento de las acciones de mejoramiento resultado de las encuestas de satisfacción</t>
  </si>
  <si>
    <t>Cumplimiento del 100%  del Plan de Mantenimiento de Infraestructura Física del IDIPRON</t>
  </si>
  <si>
    <t>Cumplimiento del 100% de los componentes PAAC</t>
  </si>
  <si>
    <t xml:space="preserve">Cumplimiento del 100% del  Plan de  Bienestar e incentivos institucionales </t>
  </si>
  <si>
    <t>Cumplimiento del 100% del  Plan de Capacitación</t>
  </si>
  <si>
    <t>Cumplimiento del 100% del  Plan de seguridad y salud en el trabajo</t>
  </si>
  <si>
    <t>Cumplimiento del 100% del  Plan Estratégico de Talento Humano.</t>
  </si>
  <si>
    <t>Cumplimiento del 100% del PETIC</t>
  </si>
  <si>
    <t>Cumplimiento del 100% del plan</t>
  </si>
  <si>
    <t>Cumplimiento del 100% del plan anual de auditorias</t>
  </si>
  <si>
    <t>Cumplimiento del 100% del plan de acción contenido en la política del daño antijuridico Diseñada en el IDIPRON</t>
  </si>
  <si>
    <t>Cumplimiento del 1000% a los compromisos asumidos en las instancias de coordinación</t>
  </si>
  <si>
    <t>Cumplimiento del 90% del Plan de Previsión de Recursos Humanos</t>
  </si>
  <si>
    <t xml:space="preserve">Cumplimiento del 90% del Plan de Vacantes </t>
  </si>
  <si>
    <t>Definir e implementar un procedimiento para la administración de los bienes de consumo entregados a las unidades de protección integral (métodos)</t>
  </si>
  <si>
    <t>Diagnostico del estado de la infraestructura tecnológica y de comunicaciones del instituto</t>
  </si>
  <si>
    <t xml:space="preserve">Diseño  de indicadores de evolución de los NNAJ </t>
  </si>
  <si>
    <t>Documentación del SIGID ajustada y actualizada</t>
  </si>
  <si>
    <t>Documento de  línea técnica exclusiva en el país de tratamiento integral para adolescentes y jóvenes.</t>
  </si>
  <si>
    <t>Documento de estudio anual</t>
  </si>
  <si>
    <t>Documento de resultados en los comportamientos y relaciones entre usuarios consumidores</t>
  </si>
  <si>
    <t>Documento técnico formalizado</t>
  </si>
  <si>
    <t>Documento técnicos del modelo oficializado</t>
  </si>
  <si>
    <t>Documento técnicos por estrategia</t>
  </si>
  <si>
    <t>Documentos formalizados</t>
  </si>
  <si>
    <t>Documentos técnicos de funcionamiento de cada ciudadela oficializado</t>
  </si>
  <si>
    <t>Documentos técnicos de funcionamiento oficializado</t>
  </si>
  <si>
    <t xml:space="preserve">Documentos técnicos de los servicios
</t>
  </si>
  <si>
    <t>Ejecución del 100% del Plan de Acción de Integridad</t>
  </si>
  <si>
    <t xml:space="preserve">Encuesta de apropiaciones políticas publicas &gt; 90 </t>
  </si>
  <si>
    <t xml:space="preserve">Encuesta de clima organizacional favorable </t>
  </si>
  <si>
    <t>Estrategia implementada</t>
  </si>
  <si>
    <t xml:space="preserve">Evaluación y diagnostico de la infraestructura de las unidades </t>
  </si>
  <si>
    <t>Formulación y cumplimiento del plan de acción sostenible</t>
  </si>
  <si>
    <t>Funcionamiento del 100%  de las herramientas informáticas y servicios tecnológicos con los que cuenta la entidad.</t>
  </si>
  <si>
    <t>Implementación de acuerdos de servicio</t>
  </si>
  <si>
    <t xml:space="preserve">Implementación de indicadores de evolución de los NNAJ </t>
  </si>
  <si>
    <t>Implementación del 100% de la herramienta de mitigación</t>
  </si>
  <si>
    <t>Implementar ejercicios de gerenciamiento territorial</t>
  </si>
  <si>
    <t>Incrementar 50% la participación de la ciudadanía en temas relacionados a los procesos de Rendición de Cuentas</t>
  </si>
  <si>
    <t>Incrementar en un 50% el números de las personas a las que se le llega con la estrategia de comunicación</t>
  </si>
  <si>
    <t>Indicadores de impacto automatizados en el sistema</t>
  </si>
  <si>
    <t>Índice de rotación de los elementos</t>
  </si>
  <si>
    <t>Índice del Desempeño Institucional mayor o igual al 90 (FURAG)</t>
  </si>
  <si>
    <t>Información del 100% en línea para la toma de decisiones (Diagnostico y plan de trabajo)</t>
  </si>
  <si>
    <t>Lectura territoriales en las 20 localidades</t>
  </si>
  <si>
    <t>Mantener  una calificación Mayor o igual al 90% en la política del FURAG</t>
  </si>
  <si>
    <t>Manual de buenas practicas en  la contratación diseñado e implementado</t>
  </si>
  <si>
    <t>Manual de políticas de contables adoptado</t>
  </si>
  <si>
    <t>Medición de la apropiación del Sistema Control Interno</t>
  </si>
  <si>
    <t>Mesas Técnicas Realizadas</t>
  </si>
  <si>
    <t>Modelo de administración del riesgo en supervisión contractual diseñado e implementado</t>
  </si>
  <si>
    <t>Modelo del Plan de Atención Individual y Familiar diseñado</t>
  </si>
  <si>
    <t>Modelo del Plan de Atención Individual y Familiar formulado implementado</t>
  </si>
  <si>
    <t>Ningún riesgos de corrupción materializado</t>
  </si>
  <si>
    <t>Nivel de implementación e interiorización mayor o igual al 90%</t>
  </si>
  <si>
    <t>Numero de AJ apoyados en emprendimiento y empleabilidad</t>
  </si>
  <si>
    <t>Numero de AJ vinculados a estrategia de desarrollo socioeconómico (Convenios)</t>
  </si>
  <si>
    <t>Numero de documentos actualizados</t>
  </si>
  <si>
    <t>Numero de estrategias difundidas</t>
  </si>
  <si>
    <t>Numero de estrategias divulgadas</t>
  </si>
  <si>
    <t>Numero de estrategias documentadas</t>
  </si>
  <si>
    <t>Número de fallos, autos interlocutorios, autos de tramite o archivo definitivo de los procesos disciplinarios activos</t>
  </si>
  <si>
    <t>Numero de investigaciones y/o estudios difundidos</t>
  </si>
  <si>
    <t>Numero de investigaciones y/o estudios divulgados</t>
  </si>
  <si>
    <t>Numero de investigaciones y/o estudios realizados</t>
  </si>
  <si>
    <t>Numero de NNAJ atendidos por estrategia</t>
  </si>
  <si>
    <t>Plan estratégico de comunicaciones elaborado y aprobado</t>
  </si>
  <si>
    <t>Programas pedagógicos en funcionamiento</t>
  </si>
  <si>
    <t>Propuesta de modificación de estructura y funciones del proceso</t>
  </si>
  <si>
    <t>Revisiones anuales a la documentación</t>
  </si>
  <si>
    <t>Satisfacción  frente a los servicios y la atención mayor o igual al 90%</t>
  </si>
  <si>
    <t>Seguimiento aleatorio semestral al cumplimiento de los procedimientos en el instituto</t>
  </si>
  <si>
    <t xml:space="preserve">Seguimiento y control mensual a la ejecución del  PAA </t>
  </si>
  <si>
    <t>Sensibilización del 100% del personal de 15 UPIS</t>
  </si>
  <si>
    <t>Test de percepción de integridad y transparencia favorable</t>
  </si>
  <si>
    <t>Ubicar la calificación del instituto en la zona de bajo riesgo del  ITB</t>
  </si>
  <si>
    <t>Un sistema de información poblacional implementado</t>
  </si>
  <si>
    <t>Meta</t>
  </si>
  <si>
    <t>Producto</t>
  </si>
  <si>
    <t>Codigo de la actividad</t>
  </si>
  <si>
    <t>Acciones</t>
  </si>
  <si>
    <t>Definicion de iniciativa</t>
  </si>
  <si>
    <t>Criterios minimos de calidad</t>
  </si>
  <si>
    <t xml:space="preserve">Son todas las acciones que se desarrollan al interior de la entidad con el fin de lograr el cierre efectivo de los planes de mejoramiento producto de las auditorias internas y externas realizadas al IDIPRON.
</t>
  </si>
  <si>
    <t xml:space="preserve">Monitoreo de los planes de mejoramiento  
</t>
  </si>
  <si>
    <t>Realizar monitoreo a los planes de mejoramiento del proceso</t>
  </si>
  <si>
    <t>3 monitoreos</t>
  </si>
  <si>
    <t>Matriz de excel de reporte
Pantallazo de cargue en drive de las evidencias
Correo electronico de envio del monitoreo</t>
  </si>
  <si>
    <t>No aplica</t>
  </si>
  <si>
    <t>Son todas las acciones y actividades que conducen  al mejoramiento continuo del modelo integrado de planeacion y gestion MIPG</t>
  </si>
  <si>
    <t>Ejecucion de actividades para el fortalecimiento de politicas del MIPG</t>
  </si>
  <si>
    <t xml:space="preserve">Realizar actividades para el fortalecimiento de la politica de la politica de  Seguimiento y evaluación del desempeño institucional </t>
  </si>
  <si>
    <t>12 monitoreos</t>
  </si>
  <si>
    <t xml:space="preserve">Plan de adecuacion y sostenibilidad - Seguimiento y evaluación del desempeño institucional </t>
  </si>
  <si>
    <t>Realizar monitoreo del plan de accion e indicadores estrategicos</t>
  </si>
  <si>
    <t>5 monitoreos</t>
  </si>
  <si>
    <t>Realizar monitoreo de indicadores de gestion</t>
  </si>
  <si>
    <t>Realizar monitoreo de mapas de riesgos de gestion y corrupcion</t>
  </si>
  <si>
    <t>4 monitoreos</t>
  </si>
  <si>
    <t>HOJA DE VIDA Y MONITOREO INDICADOR</t>
  </si>
  <si>
    <t>VIGENCIA DESDE</t>
  </si>
  <si>
    <t>INFORMACIÓN PROCESO</t>
  </si>
  <si>
    <t>TIPO DE PROCESO</t>
  </si>
  <si>
    <t>NOMBRE DEL PROCESO</t>
  </si>
  <si>
    <t>SIGLA</t>
  </si>
  <si>
    <t>DEFINICIÓN DEL INDICADOR</t>
  </si>
  <si>
    <t>NOMBRE DEL INDICADOR</t>
  </si>
  <si>
    <t>TIPO</t>
  </si>
  <si>
    <t>NOMBRE DEL PROYECTO</t>
  </si>
  <si>
    <t>N/A</t>
  </si>
  <si>
    <t>OBJETIVO DEL INDICADOR</t>
  </si>
  <si>
    <t>META OBJETIVO</t>
  </si>
  <si>
    <t>META</t>
  </si>
  <si>
    <t xml:space="preserve">PLAZO  DE CUMPLIMIENTO </t>
  </si>
  <si>
    <t>VIGENCIA DE CUMPLIMENTO</t>
  </si>
  <si>
    <t>2022</t>
  </si>
  <si>
    <t>INFORMACIÓN PARA LA MEDICIÓN DEL INDICADOR</t>
  </si>
  <si>
    <t xml:space="preserve"> </t>
  </si>
  <si>
    <t>UNIDAD DE MEDIDA</t>
  </si>
  <si>
    <t>FRECUENCIA DE MONITOREO</t>
  </si>
  <si>
    <t>META VIGENCIA</t>
  </si>
  <si>
    <t>RANGO DE MEDICIÓN</t>
  </si>
  <si>
    <t>ACTORES INTERESADOS EN EL RESULTADO</t>
  </si>
  <si>
    <t>NIVEL MÁXIMO</t>
  </si>
  <si>
    <t>NIVEL ACEPTABLE</t>
  </si>
  <si>
    <t>NIVEL MINÍMO</t>
  </si>
  <si>
    <t>SENTIDO DE LA MEDICIÓN</t>
  </si>
  <si>
    <t>Ascendente</t>
  </si>
  <si>
    <t>FUENTE DE INFORMACIÓN</t>
  </si>
  <si>
    <t>FÓRMULA DE CÁLCULO DEL INDICADOR</t>
  </si>
  <si>
    <t>COMPORTAMIENTO INDICADOR</t>
  </si>
  <si>
    <t>Meses:</t>
  </si>
  <si>
    <t>Dato Numerador:</t>
  </si>
  <si>
    <t>Dato Denominador:</t>
  </si>
  <si>
    <t>Periodo</t>
  </si>
  <si>
    <t>Resultado monitoreo</t>
  </si>
  <si>
    <t>Resultado Meta Vigencia</t>
  </si>
  <si>
    <t xml:space="preserve">Resultado Meta </t>
  </si>
  <si>
    <t>Mar</t>
  </si>
  <si>
    <t>LIMITANTES</t>
  </si>
  <si>
    <t>FECHA</t>
  </si>
  <si>
    <t>CAMBIOS</t>
  </si>
  <si>
    <t>JUSTIFICACIÓN</t>
  </si>
  <si>
    <t>FECHA QUE APLICA LA MODIFICACIÓN</t>
  </si>
  <si>
    <t>ELABORO:</t>
  </si>
  <si>
    <t>CARGO:</t>
  </si>
  <si>
    <t>REVISO:</t>
  </si>
  <si>
    <t>Trimestral</t>
  </si>
  <si>
    <t xml:space="preserve">Realizar lecturas territoriales descriptivas en las 20 localidades de Bogotá a través de la implementación del SITI. </t>
  </si>
  <si>
    <t>Acciones de recolección de información en el SITI, para la construcción del documento que contiene la descripción por localidad de acuerdo con los registros del SITI</t>
  </si>
  <si>
    <t xml:space="preserve">Verificar de los registros.
Realizar reportes mensuales de los registros
Realizar apoyo en territorio para el registro de la información
Realizar informes descriptivos
</t>
  </si>
  <si>
    <r>
      <t xml:space="preserve">
Gestionar el conocimiento </t>
    </r>
    <r>
      <rPr>
        <sz val="14"/>
        <color rgb="FFFF0000"/>
        <rFont val="Arial"/>
        <family val="2"/>
      </rPr>
      <t xml:space="preserve"> </t>
    </r>
    <r>
      <rPr>
        <sz val="14"/>
        <color theme="1"/>
        <rFont val="Arial"/>
        <family val="2"/>
      </rPr>
      <t xml:space="preserve">de la organización </t>
    </r>
  </si>
  <si>
    <t>Son todas las acciones que permiten realizar la gestión y difusión del conocimiento de la entidad</t>
  </si>
  <si>
    <t>Articulación con actor externo de la entidad
Planificación difusión del conocimiento
Presentación de resultados</t>
  </si>
  <si>
    <t>Son todas las acciones que se desarrollan para la producción del conocimiento</t>
  </si>
  <si>
    <t>Cronograma 
Desarrollo de grupos de estudio
Revisión bibliografica
Documento con resultados</t>
  </si>
  <si>
    <t>PAI-INV-2022-01</t>
  </si>
  <si>
    <t>PAI-INV-2022-02</t>
  </si>
  <si>
    <t>PAI-INV-2022-03</t>
  </si>
  <si>
    <t>PAI-INV-2022-04</t>
  </si>
  <si>
    <t>PAI-INV-2022-05</t>
  </si>
  <si>
    <t xml:space="preserve">Realizar rediseño del SITI </t>
  </si>
  <si>
    <t>3 mesas de trabajo del Área de Investigación</t>
  </si>
  <si>
    <t>Actas de coordinación</t>
  </si>
  <si>
    <t xml:space="preserve">Elaborar informe con la lectura territorial a partir de los resultados del SITI </t>
  </si>
  <si>
    <t>Desarrollar 10 recorridos con las Estrategias Territoriales para la implementación del SITI.
Elaborar 10 reportes cuantitativos del SITI.
Elaborar 4 informes con los resultados del SITI.</t>
  </si>
  <si>
    <t>10 documentos con notas descriptivas.
Presentación con los reportes.
1 informe final con la lectura territorial a partir de los resultados del SITI.</t>
  </si>
  <si>
    <t xml:space="preserve">Fomentar la conversación y transferencia del conocimiento entre entidades </t>
  </si>
  <si>
    <t xml:space="preserve">2 grupos transversales de conversación y transferencia del conocimiento </t>
  </si>
  <si>
    <t>Presentación con los resultados alcanzados en los dos grupos transversales</t>
  </si>
  <si>
    <t>4 sesiones de grupo de estudio sobre la publicación</t>
  </si>
  <si>
    <t>Documento con avance de la publicación</t>
  </si>
  <si>
    <t>Realizar seguimiento al mercado laboral</t>
  </si>
  <si>
    <t xml:space="preserve">3 informes de seguimiento al mercado laboral </t>
  </si>
  <si>
    <t>Presentación con el informe del seguimiento</t>
  </si>
  <si>
    <t>Investigaciones</t>
  </si>
  <si>
    <t>PAI-INV-2022-06</t>
  </si>
  <si>
    <t>PAI-INV-2022-07</t>
  </si>
  <si>
    <t>Realizar actividades para el fortalecimiento de la politica de la politica de  Seguimiento y evaluación del desempeño institucional
PAI-INV-2022-06</t>
  </si>
  <si>
    <t>PAI-INV-2022-09</t>
  </si>
  <si>
    <t>Realizar actividades para el fortalecimiento de la politica de la politica de gestion del conocimiento</t>
  </si>
  <si>
    <t>Realizar actividades para el fortalecimiento de la politica de la politica de gestion del conocimiento
PAI-INV-2022-07</t>
  </si>
  <si>
    <t>Desarrollar un conversatorio sobre los resultados de la investigación seguridades en conflicto</t>
  </si>
  <si>
    <t>1 propuesta del conversatorio
1 memoria del conversatorio
1 transmisión del evento por facebook
1 link de publicación de resaña audiovisual de conversatorio</t>
  </si>
  <si>
    <t>PAO-INV-2022-01</t>
  </si>
  <si>
    <t>PAO-INV-2022-02</t>
  </si>
  <si>
    <t>PAO-INV-2022-03</t>
  </si>
  <si>
    <t>PAO-INV-2022-04</t>
  </si>
  <si>
    <t xml:space="preserve"> un conversatorio</t>
  </si>
  <si>
    <t>un conversatorio</t>
  </si>
  <si>
    <t>Plan de adecuacion y sostenibilidad - Gestion del conocimiento</t>
  </si>
  <si>
    <t>Estratégicos</t>
  </si>
  <si>
    <t>Investigación</t>
  </si>
  <si>
    <t>INV</t>
  </si>
  <si>
    <t>Grado de avance de lecturas territoriales descriptivas de las localidades, desarrolladas</t>
  </si>
  <si>
    <t>Eficacia</t>
  </si>
  <si>
    <t>IDIPRON, otras entidades públicas, universidades u organizaciones de la sociedad civil.</t>
  </si>
  <si>
    <t>Creación del indicador</t>
  </si>
  <si>
    <t>Porcentaje de avance de cronograma de investigación o estudio</t>
  </si>
  <si>
    <t>8. Fortalecer la gestión del conocimiento de la entidad en la atención y prevención de las diversas dinámicas de la calle que afecta a los niños, niñas, adolescentes y jóvenes.</t>
  </si>
  <si>
    <t>3 años</t>
  </si>
  <si>
    <t>Actas de reunión de los grupos de estudio, RAE, productos del Área de Investigación, cronograma</t>
  </si>
  <si>
    <t>(numero de actividades realizadas / numero de actividades propuestas)*100</t>
  </si>
  <si>
    <t>Cumplimiento de transferencia del conocimiento entre entidades desarrollados</t>
  </si>
  <si>
    <t>Indicador de Gestión</t>
  </si>
  <si>
    <t>Indicador de Proyecto de inversión</t>
  </si>
  <si>
    <t>Mensual</t>
  </si>
  <si>
    <t>1. Fortalecer el reconocimiento ciudadano del desempeño institucional del IDIPRON.</t>
  </si>
  <si>
    <t>Atención Ciudadanía</t>
  </si>
  <si>
    <t>ACI</t>
  </si>
  <si>
    <t>Numérico</t>
  </si>
  <si>
    <t>Indicador Estratégico</t>
  </si>
  <si>
    <t>Eficiencia</t>
  </si>
  <si>
    <t>Descendente</t>
  </si>
  <si>
    <t>Bimestral</t>
  </si>
  <si>
    <t>2. Desarrollo de estrategias para el fortalecimiento de las capacidades físicas, tecnológicas, administrativas, operativas y mejoramiento del desempeño institucional para enfrentar las necesidades del IDIPRON en el siglo XXI.</t>
  </si>
  <si>
    <t>Comunicaciones</t>
  </si>
  <si>
    <t>COM</t>
  </si>
  <si>
    <t>Misional</t>
  </si>
  <si>
    <t xml:space="preserve">Porcentaje </t>
  </si>
  <si>
    <t>Indicador Estratégico / Indicador de Gestión</t>
  </si>
  <si>
    <t>Efectividad</t>
  </si>
  <si>
    <t>3. Determinar las acciones orientadas al cierre de brechas organizacionales.</t>
  </si>
  <si>
    <t>Control Interno disciplinario</t>
  </si>
  <si>
    <t>CID</t>
  </si>
  <si>
    <t xml:space="preserve">Apoyo </t>
  </si>
  <si>
    <t>Grado</t>
  </si>
  <si>
    <t>Indicador Estratégico / Indicador de Riesgo</t>
  </si>
  <si>
    <t>Calidad</t>
  </si>
  <si>
    <t>Cuatrimestral</t>
  </si>
  <si>
    <t>4. Diseñar e implementar prácticas pedagógicas innovadoras para el desarrollo de capacidades, talentos y oportunidades productivas para los jóvenes.</t>
  </si>
  <si>
    <t>GAM</t>
  </si>
  <si>
    <t>Nivel</t>
  </si>
  <si>
    <t>Indicador Estratégico / Indicador de Gestión / Indicador de Riesgo</t>
  </si>
  <si>
    <t>Semestral</t>
  </si>
  <si>
    <t>5. Armonizar el modelo pedagógico a las realidades del siglo XXI.</t>
  </si>
  <si>
    <t>Gestión Contractual</t>
  </si>
  <si>
    <t>GCO</t>
  </si>
  <si>
    <t>Resultado</t>
  </si>
  <si>
    <t>Anual</t>
  </si>
  <si>
    <t>6. Ampliar, diversificar y fortalecer los servicios de la oferta pedagógica del IDIPRON.</t>
  </si>
  <si>
    <t>Gestión Desarrollo Humano</t>
  </si>
  <si>
    <t>GDH</t>
  </si>
  <si>
    <t>Indicador de Gestión / Indicador de Riesgo</t>
  </si>
  <si>
    <t>Impacto</t>
  </si>
  <si>
    <t>Bienal</t>
  </si>
  <si>
    <t>7. Contribuir en la implementación y seguimiento de las políticas públicas sociales que atiendan las realidades de los niños, niñas, adolescentes y jóvenes en el contexto actual de la ciudad.</t>
  </si>
  <si>
    <t>Gestión de Mejoramiento</t>
  </si>
  <si>
    <t>MEJ</t>
  </si>
  <si>
    <t>Indicador de Riesgo</t>
  </si>
  <si>
    <t>GDO</t>
  </si>
  <si>
    <t>9. Diseñar e implementar estrategias para el posicionamiento del IDIPRON a nivel distrital, nacional, regional y global.</t>
  </si>
  <si>
    <t>GFI</t>
  </si>
  <si>
    <t>Gestión Jurídica</t>
  </si>
  <si>
    <t>GJU</t>
  </si>
  <si>
    <t>Gestión Logística</t>
  </si>
  <si>
    <t>GLO</t>
  </si>
  <si>
    <t>Gestión Tecnológica y de la Información</t>
  </si>
  <si>
    <t>TIC</t>
  </si>
  <si>
    <t>Mantenimiento de Bienes</t>
  </si>
  <si>
    <t>MBI</t>
  </si>
  <si>
    <t>MP</t>
  </si>
  <si>
    <t>Planeación</t>
  </si>
  <si>
    <t>PLA</t>
  </si>
  <si>
    <t>SEG</t>
  </si>
  <si>
    <t>Servicios Administrativos</t>
  </si>
  <si>
    <t>SAD</t>
  </si>
  <si>
    <t>Mejorar la infraestructura tecnológica y de comunicaciones del instituto para garantizar  el optimo funcionamiento administrativo y operativo de las unidades de protección integral y las sedes administrativas</t>
  </si>
  <si>
    <t>E-PLA-FT-028</t>
  </si>
  <si>
    <t>07</t>
  </si>
  <si>
    <t>APROBÓ:</t>
  </si>
  <si>
    <t>APROBACIÓN</t>
  </si>
  <si>
    <t>CONTROL DE CAMBIOS DEL INDICADOR</t>
  </si>
  <si>
    <t>ANÁLISIS RESULTADO DEL INDICADOR</t>
  </si>
  <si>
    <t>MONITOREO INDICADOR</t>
  </si>
  <si>
    <t>2024</t>
  </si>
  <si>
    <t>2023</t>
  </si>
  <si>
    <t>2021</t>
  </si>
  <si>
    <t>LÍNEA BASE</t>
  </si>
  <si>
    <t>TIPOLOGÍA DE INDICADOR</t>
  </si>
  <si>
    <t>CÓDIGO ASIGNADO AL PROYECTO DE INVERSIÓN</t>
  </si>
  <si>
    <t xml:space="preserve">INICIATIVA ESTRATÉGICO </t>
  </si>
  <si>
    <t xml:space="preserve">OBJETIVO ESTRATÉGICO </t>
  </si>
  <si>
    <t>CÓDIGO DE INDICADOR</t>
  </si>
  <si>
    <t>MARZO</t>
  </si>
  <si>
    <t>JUNIO</t>
  </si>
  <si>
    <t>SEPTIEMBRE</t>
  </si>
  <si>
    <t>DICIEMBRE</t>
  </si>
  <si>
    <t>Se alinea a la metodología según el Manual para la Formulación, Monitoreo y de Indicador.</t>
  </si>
  <si>
    <t>FABIÁN ANDRÉS CORREA</t>
  </si>
  <si>
    <t>JEFE OFICINA ASESORA DE PLANEACIÓN</t>
  </si>
  <si>
    <t>SANDRA CONSTANZA MARTÍNEZ</t>
  </si>
  <si>
    <t>COORDINADORA ÁREA DE INVESTIGACIÓN</t>
  </si>
  <si>
    <t>99% al 80%</t>
  </si>
  <si>
    <t xml:space="preserve">Recopilar y organizar información sobre fenómenos y problemáticas, por medio de mapas temáticos elaborados con la información disponible en el SITI, para realizar lecturas descriptivas de las localidades de Bogotá. </t>
  </si>
  <si>
    <t>(Número de informes realizados/ numero de informes x localidad programados en la vigencia)*100</t>
  </si>
  <si>
    <t xml:space="preserve">Gestionar el conocimiento de la organización </t>
  </si>
  <si>
    <t xml:space="preserve">Participar en grupos transversales de conversación y transferencia por medio de la divulgación de productos o información para gestionar el conocimiento de la entidad. </t>
  </si>
  <si>
    <t>PAI-INV-2022-08</t>
  </si>
  <si>
    <t xml:space="preserve">Alinear la matriz DOFA de la actividad estadística a la DOFA institucional  </t>
  </si>
  <si>
    <t>1 matriz  alineada</t>
  </si>
  <si>
    <t>Matriz alineada</t>
  </si>
  <si>
    <t>Plan de adecuacion y sostenibilidad - Gestión de la información estadística</t>
  </si>
  <si>
    <t>Formulación inicial</t>
  </si>
  <si>
    <t xml:space="preserve">El ejercicio de revisión y ajuste a la formulación del plan de acción se enmarca en:
•	Instrucciones de la Dirección General en el marco de la formulación y seguimiento del plan de acción del IDIPRON
•	Encuesta semestral del sistema de Control Interno así: *Componente Ambiente de control numeral  3.3 el cual indica: Evaluación de la planeación estratégica, considerando alertas frente a posibles incumplimientos, necesidades de recursos, cambios en el entorno que puedan afectar su desarrollo, entre otros aspectos que garanticen de forma razonable su cumplimiento. *Componente Evaluación de Riesgos numeral 6.3 el cual indica: La Alta Dirección evalúa periódicamente los objetivos establecidos para asegurar que estos continúan siendo consistentes y apropiados para la Entidad.
</t>
  </si>
  <si>
    <t xml:space="preserve">REVISADO POR 
</t>
  </si>
  <si>
    <t>Yuli Cristel Pena Arboleda</t>
  </si>
  <si>
    <t>Ingrid Carolina Ardila Munoz</t>
  </si>
  <si>
    <t>Se incluye definición y criterios de calidad de iniciativas
Se incluye iniciativas  Implementación, desarrollo, interiorización y apropiación de las políticas de MIPG,   y Cerrar las brechas organizacionales para mejorar la gestión del instituto a las anteriores se le formulan acciones
Se incluyen actividades para las acciones de las iniciativas  de Implementación, desarrollo, interiorización y apropiación de las políticas de MIPG.
Se revisa pertinencia, coherencia y formulación indicadores estratégicos</t>
  </si>
  <si>
    <t>Realizar lecturas territoriales descriptivas en las 20 localidades de Bogotá a través de la implementación del SITI. 
Gestionar el conocimiento  de la organización 
Realizar investigaciones y/o estudios sobre las problemáticas y/o dinámicas de calle que afectan los NNAJ para su apropiación en la entidad y conocimiento en la ciudad 
Implementación, desarrollo, interiorización y apropiación de las políticas de MIPG.
Cerrar las brechas organizacionales para mejorar la gestión del instituto</t>
  </si>
  <si>
    <t>MIPG - OAP</t>
  </si>
  <si>
    <t>Angel Leonardo Martinez Martinez</t>
  </si>
  <si>
    <t>Fabian Andres Correa Alvarez - Jefe Oficina Asesora de Planeacion</t>
  </si>
  <si>
    <t>Sandra Constanza Martinez Murillo - COORDINADORA ÁREA INVESTIGACIÓN</t>
  </si>
  <si>
    <t>Humanos, físicos, financieros, tecnológicos e institucionales</t>
  </si>
  <si>
    <t>* 100% anual equivale al 25% de la vigencia en comparacion del cuatrienio</t>
  </si>
  <si>
    <t>Jun</t>
  </si>
  <si>
    <t>Sep</t>
  </si>
  <si>
    <t>Dic</t>
  </si>
  <si>
    <t xml:space="preserve">ÁNGEL LEONARDO MARTÍNEZ </t>
  </si>
  <si>
    <t>YULI CRISTEL PENA ARBOLEDA</t>
  </si>
  <si>
    <t>INGRID CAROLINA ARDILA MUÑOZ</t>
  </si>
  <si>
    <t>PROFESIONAL -  EQUIPO MIPG</t>
  </si>
  <si>
    <t>01</t>
  </si>
  <si>
    <t>Reportes del SITI. 
4 Informes</t>
  </si>
  <si>
    <t>IN-PEI/GES-INV-002</t>
  </si>
  <si>
    <t>IN-PEI-INV-001</t>
  </si>
  <si>
    <t>&lt;79%</t>
  </si>
  <si>
    <t>1 Año</t>
  </si>
  <si>
    <t>Correos electrónicos, actas de reunión, informes del Área de Investigación o productos de los procesos.
2 grupos transversales de conversación y transferencia del conocimiento</t>
  </si>
  <si>
    <t>(Documentación o presentación de resultados/documentación o presentación de resultados proyectados para la vigencia)* 100</t>
  </si>
  <si>
    <t>IN-PEI/GES-INV-003</t>
  </si>
  <si>
    <t>Desarrollar una publicación sobre las diversas dinámicas relacionadas con niñez o adolescencia o Juventudes</t>
  </si>
  <si>
    <t xml:space="preserve">Realizar un estudio sobre las dinámicas relacionadas con NNA beneficiarios de IDIPRON por medio de la recopilación y análisis de información para producir conocimiento. </t>
  </si>
  <si>
    <t>REVISIÓN Y SEGUIMIENTO POR LA OAP</t>
  </si>
  <si>
    <t>REVISO OAP:</t>
  </si>
  <si>
    <t>YULI CRISTEL PEÑA ARBOLEDA</t>
  </si>
  <si>
    <t>PROFESIONAL CONTRATISTA</t>
  </si>
  <si>
    <t>Se realizaron 3 mesas de trabajo, por medio de la revisión y seguimiento a todos los procesos de registro del SITI. 
Las mesas se realizaron en la sede de la 61 los días 25 de enero, 1 y 7 de marzo. 
Frente a la meta propuesta se dio cumplimiento del 100% ya que en las 3 mesas de trabajo se plantearon e implementaron los aspectos para el rediseño del SITI, con base en todos los elementos aportados por los equipos territoriales de la entidad.</t>
  </si>
  <si>
    <t xml:space="preserve">Acta "Seguimiento productos Área de Investigación: Cierre 2021 y proyecciones 2022" del 25 de enero de 2022.
Acta "Seguimiento productos Área de Investigación: SITI Sistema de Información 
Territorial y Lecturas Territoriales 2022" del 1 de marzo de 2022.
Acta "Acta de reunión rediseño del SITI" del 7 de marzo de 2022" </t>
  </si>
  <si>
    <t xml:space="preserve">Se participó en 2 recorridos con las estrategias territoriales Prevención y Calle.
Se elaboraron 2 notas de campo de los recorridos.
Se elaboraron 2 reportes de los registros del SITI. 
Se elaboraron mapas de las localidades para el primer informe de la lectura territorial. 
¿Cómo se hizo? por medio del seguimiento en territorio de los procesos de registro del SITI por estrategia. 
La información de cada recorrido se registró en las notas de campo.
Con base en los registros se realizó procesamiento y se elaboró reporte.
Se realizó geoprocesamiento y se elaboraron los mapas para el primer informe de la lectura territorial.  
¿Cuándo se hizo? Los recorridos se realizaron: 1.En la localidad Tunjuelito con la Estrategia Territorio Prevención, el día 23/03/2022.
2. En la localidad de Suba, con la
Estrategia Trabajo Calle:  29/03/2022
Frente a la meta propuesta se dio el cumplimiento del 20% que estaba proyectado, ya que se desarrollaron los recorridos con las estrategias territoriales para la implementación del SITI y con base en ello se elaboraron los reportes y los mapas para el informe con los resultados del SITI. </t>
  </si>
  <si>
    <t>REPORTE SITI
Febrero 21 a Marzo 20
Vigencia 2022.
REPORTE SITI
Marzo 21 a Abril 20
Vigencia 2022
Nota de campo 1 PR- Tunju
Nota de campo 1 Calle suba
MAPAS Santa Fe - Mártires</t>
  </si>
  <si>
    <t xml:space="preserve">¿Qué se hizo? Se participó en el segundo encuentro de la RIDIAC como representante de Colombia. ¿Cómo se hizo? Por medio del desarrollo de un espacio que contó con la participación de niños, niñas y adolescentes de México, Venezuela, Brasil, Colombia, Argentina, Chile y Republica Dominicana. El encuentro se caracterizó por el intercambio experiencial y cultural entre NNA, permitiendo reflexionar críticamente sobre sus derechos, situaciones que generan vulnerabilidad a sus derechos y su experiencia durante la pandemia.  
¿Cuándo se hizo? El encuentro se realizó el día 30 de marzo de 2022 
Frente a la meta propuesta se dio el cumplimiento del 40% que estaba proyectado, ya que se desarrolló el grupo transversal de transferencia del conocimiento y se elaboró la presentación con los resultados.   </t>
  </si>
  <si>
    <t>Resultados grupo RIDIAC</t>
  </si>
  <si>
    <t>¿Qué se hizo? Se elaboraron dos propuestas para la publicación ¿Cómo se hizo? Por medio de la consulta, análisis y planteamiento de dos propuestas preliminares a partir de los estudios que se han realizado en desde el Área de Investigación y las necesidades institucionales correspondientes a la misión institucional.   
¿Cuándo se hizo? Durante enero y febrero se construyó la propuesta sobre la temática de migrantes. 
Durante febrero y marzo se construyó la propuesta sobre niñez. 
Frente a la meta propuesta se dio el cumplimiento del 20% que estaba proyectado, ya que se elaboró el documento por cada temática.</t>
  </si>
  <si>
    <t xml:space="preserve">Propuesta migrantes (documento de trabajo) 
Propuesta de proyecto de investigación sobre niñas y niños de calle 20220328 </t>
  </si>
  <si>
    <t xml:space="preserve">¿Qué se hizo? Se elaboró la presentación con el primer informe de seguimiento al mercado laboral.  ¿Cómo se hizo? Por medio de la consulta de las bases de datos del Observatorio Laboral del SENA, de acuerdo con la definición de criterios para identificar los nichos de empleo, donde hubiera más vacantes y menos inscritos para los niveles: técnico, calificado y elemental. Se seleccionaron las 10 ocupaciones con mejor relación entre vacantes e inscritos.  
¿Cuándo se hizo? Durante el mes de marzo. 
Frente a la meta propuesta se dio el cumplimiento del 20% que estaba proyectado, ya que se elaboró la presentación con el seguimiento. </t>
  </si>
  <si>
    <t>I Seguimiento al mercado laboral</t>
  </si>
  <si>
    <t>Acta Seguimiento productos febrero 2022</t>
  </si>
  <si>
    <t xml:space="preserve">¿Qué se hizo? Se  realizaron actividades de planeación del conversatorio  ¿Cómo se hizo? Por medio de la reunión de seguimiento a los productos del Área de Investigación.  
¿Cuándo se hizo? Durante el mes de febrero de 2022 
Frente a la meta propuesta se dio el cumplimiento del 10% que estaba proyectado, ya que se abordó la planeación del conversatorio en el marco de la reunión de seguimiento a los productos del Área. </t>
  </si>
  <si>
    <t>¿Qué se hizo? Se alineó la matriz DOFA de la actividad estadística    ¿Cómo se hizo? Por medio de la inclusión de la matriz DOFA de la actividad estadística dentro de la DOFA institucional  .  
¿Cuándo se hizo? Durante el primer trimestre de 2022 
Frente a la meta propuesta se dio el cumplimiento del 100% que estaba proyectado, ya que se alineó la matriz DOFA de la actividad estadística a la DOFA institucional.</t>
  </si>
  <si>
    <t>DOFA</t>
  </si>
  <si>
    <t>¿Qué se hizo? Se consolidaron las ideas de estudio y de interés respecto al trabajo con familias de NNA del IDIPRON  ¿Cómo se hizo? Por medio de la elaboración de documento de estudio e interés .  
¿Cuándo se hizo? Durante el primer trimestre de 2022. 
Frente a la meta propuesta se dio el cumplimiento del 100% que estaba proyectado, ya que se logró consolidar el documento orientador del estudio.</t>
  </si>
  <si>
    <t>Documento  orientador caracterización de familias</t>
  </si>
  <si>
    <t>¿Qué se hizo? Se realizó el monitoreo a los indicadores del Área de Investigación  ¿Cómo se hizo? Por medio del seguimiento a las actividades correspondientes a cada meta: Estudio, Lecturas Territoriales y Gestión del Conocimiento.  
¿Cuándo se hizo? Durante el primer trimestre de 2022. 
Frente a la meta propuesta se dio el cumplimiento del 100% que estaba proyectado, ya que se logró desarrollar cada una de las acciones proyectadas respecto a las actividades de cada indicador.</t>
  </si>
  <si>
    <t xml:space="preserve">Documento orientador caracterización de familias. 
Mapas lecturas territoriales. 
Resultados grupo RIDIAC.
Acta seguimiento productos Área de Investigación febrero. </t>
  </si>
  <si>
    <t xml:space="preserve">Se participó en 3 recorridos con las estrategias territoriales Calle y Caminando Relajado.
Se elaboraron 3 notas de campo de los recorridos.
Se elaboraron 2 reportes de los registros del SITI. 
Se elaboraron mapas de las localidades para el segundo informe de la lectura territorial. 
¿Cómo se hizo? por medio del seguimiento en territorio de los procesos de registro del SITI por estrategia. 
La información de cada recorrido se registró en las notas de campo.
Con base en los registros se realizó procesamiento y se elaboró reporte.
Se realizó geoprocesamiento y se elaboraron los mapas para el segundo informe de la lectura territorial.  
¿Cuándo se hizo? Los recorridos se realizaron: 1. En la localidad de Suba con la Estrategia Caminando Relajad, el día   01/04/22.
2. En la localidad de Puente Aranda
con la Estrategia Equipo Calle el día 27/04/2022.
3. En la localidad de Usaquén con la Estrategia Caminando Relajado, el día  19/04/2022.
Frente a la meta propuesta se dio el cumplimiento del 30% que estaba proyectado, ya que se desarrollaron los recorridos con las estrategias territoriales para la implementación del SITI y con base en ello se elaboraron los reportes y los mapas para el informe con los resultados del SITI. </t>
  </si>
  <si>
    <t>REPORTE SITI
REPORTE SITI MAR-ABR.
REPORTE SITI
REPORTE SITI ABR-MAY
Vigencia 2022
Nota de campo #1 CR-Suba
Nota de campo #1 calle Puente Aranda
Nota de campo #1 CR Usaquen
USAQUÉN LECTURA TERRITORIAL</t>
  </si>
  <si>
    <t xml:space="preserve">¿Qué se hizo? Se participó en la construcción de una cartilla interactiva de la Cátedra para la paz donde se presentarán los principales temas vistos durante las sesiones presenciales en el marco de un modelo pedagógico centrado en tres pilares: sensibilización, deliberación y motivación. Dicho modelo busca el desarrollo de competencias ciudadanas (emocionales, comunicativas y deliberativas), con miras al desarrollo de una cultura del cuidado en nuestras comunidades y territorios. ¿Cómo se hizo? Por medio del desarrollo de sesiones con   jóvenes líderes del IDIPRON, estudiantes de la Universidad del Rosario vinculados a la trayectoria en Gestión de Proyectos Sociales, e invitados externos e internos de cada una de las instituciones. 
¿Cuándo se hizo? Estas sesiones se llevaron a cabo durante el segundo trimestre de 2022 
Frente a la meta propuesta se dio el cumplimiento del 60% que estaba proyectado, ya que se desarrolló el grupo transversal de transferencia del conocimiento con la Universidad del Rosario y se elaboró la presentación con los resultados.   </t>
  </si>
  <si>
    <t xml:space="preserve">Resultados grupo Cátedra </t>
  </si>
  <si>
    <t>¿Qué se hizo? Se elaboraron dos presentaciones para delimitar el alcance de cada propuesta ¿Cómo se hizo? Por medio de la revisión y delimitación de cada planteamiento.
¿Cuándo se hizo? Durante el segundo trimestre se construyó la presentación de cada una de las propuestas. 
Frente a la meta propuesta se dio el cumplimiento del 20% que estaba proyectado, ya que se delimitó el alcance de cada temática.</t>
  </si>
  <si>
    <t>Presentación propuesta de estudio niñez
Presentación propuesta de estudio población migrante</t>
  </si>
  <si>
    <t xml:space="preserve">¿Qué se hizo? Se construyó comparativo con base en el segundo informe de seguimiento al mercado laboral.  ¿Cómo se hizo? Por medio del ejercicio de contrastar los cursos y talleres ofrecidos por el IDIPRON con la dinámica del mercado laboral.  
¿Cuándo se hizo? Durante el segundo trimestre. 
Frente a la meta propuesta se dio el cumplimiento del 40% que estaba proyectado, ya que se construyó comparativo al contrastar los cursos y talleres ofrecidos por el IDIPRON con la dinámica del mercado laboral reportada en el segundo seguimiento. </t>
  </si>
  <si>
    <t>II Seguimiento Reporte mercado laboral en relación con oferta de talleres del IDIPRON</t>
  </si>
  <si>
    <t>¿Qué se hizo? Se realizó el monitoreo a los indicadores del Área de Investigación  ¿Cómo se hizo? Por medio del seguimiento a las actividades correspondientes a cada meta: Estudio, Lecturas Territoriales y Gestión del Conocimiento.  
¿Cuándo se hizo? Durante el segundo trimestre de 2022. 
Frente a la meta propuesta se dio el cumplimiento del 10% que estaba proyectado, ya que se logró desarrollar cada una de las acciones proyectadas respecto a las actividades de cada indicador.</t>
  </si>
  <si>
    <t>¿Qué se hizo? Se  realizaron actividades de planeación del conversatorio  ¿Cómo se hizo? Por medio de la elaboración del documento base del conversatorio.  
¿Cuándo se hizo? Durante el segundo trimestre de 2022 
Frente a la meta propuesta se dio el cumplimiento del 45% que estaba proyectado, ya que se elaboró el documento con la propuesta para el conversatorio.</t>
  </si>
  <si>
    <t xml:space="preserve">Documento propuesta conversatorio jóvenes </t>
  </si>
  <si>
    <t>¿Qué se hizo? Se realizó seguimiento al plan de mejoramiento del Área de Investigación  ¿Cómo se hizo? Por medio del monitoreo del cumplimiento de las actividades programadas respecto a: 1. La presentación de dos resultados de los procesos de investigación en el Comité directivo del Intituto para la toma de decisiones; y 2. La  oficialización del formato de indagaciones externas.
¿Cuándo se hizo? Durante el segundo trimestre de 2022 
Frente a la meta propuesta se dio el cumplimiento del 100% que estaba proyectado, ya que se dio cumplimiento al total de actividades del plan.</t>
  </si>
  <si>
    <t>Matriz de excel de reporte
Pantallazo de cargue en drive de las evidencias</t>
  </si>
  <si>
    <t>¿Qué se hizo? Se  realizaron actividades de planeación del conversatorio  ¿Cómo se hizo? Por medio de la elaboración del documento base del conversatorio.  
¿Cuándo se hizo? Durante el segundo trimestre de 2022 
Frente a la meta propuesta se dio el cumplimiento del 45% que estaba proyectado, ya que se elaboró el documento con la propuesta para el conversatorio</t>
  </si>
  <si>
    <t xml:space="preserve">Primer seguimiento: De acuerdo con el cronograma establecido se construyó el documento orientador para la formulación del proyecto de caracterización de familias de NNA del IDIPRON, el cual se entrega como evidencia, con este se dio cumplimiento del 100% de la meta propuesta. 
Segundo seguimiento: De acuerdo con el cronograma establecido se llevó a cabo la CUALIFICACIÓN EN POLÍTICA PUBLICA PARA LAS FAMILIAS con la Universidad Santo Tomás USTA, de la cual se entrega como evidencia el listado de personas inscritas, con esta se dio cumplimiento del 100% de la meta propuesta. </t>
  </si>
  <si>
    <t xml:space="preserve">Primer seguimiento: De acuerdo con el cronograma del SITI, se desarrollaron las dos actividades programadas, las cuales tienen como producto de proceso: El reporte del SITI #1 y el informe del SITI #1 con el mapa y la descripción de la localidad Suba; con la entrega de estos productos se dio cumplimiento del 100% en la meta propuesta. 
Segundo seguimiento: De acuerdo con el cronograma del SITI, se desarrollaron las dos actividades programadas, las cuales tienen como producto de proceso: El reporte del SITI #2 y el informe del SITI #2 con el mapa de la localidad Usaquen; con la entrega de estos productos se dio cumplimiento del 100% en la meta propuesta. </t>
  </si>
  <si>
    <t xml:space="preserve">Primer seguimiento: De acuerdo con lo programado se desarrolló una actividad de grupo transversal de transferencia del conocimiento, la cual tiene como evidencia la presentación de resultados de RIDIAC como producto de proceso, con ésta se dio cumplimiento del 100% a la meta propuesta. 
Segundo seguimiento: De acuerdo con lo programado se desarrolló una actividad de grupo transversal de transferencia del conocimiento, la cual tiene como evidencia la presentación de resultados de la Cátedra para la Paz con la Universidad del Rosario como producto de proceso, con ésta se dio cumplimiento del 100% a la meta propuesta. </t>
  </si>
  <si>
    <t>¿Qué se hizo? Se llevó a cabo la CUALIFICACIÓN EN POLÍTICA PUBLICA PARA LAS FAMILIAS ¿Cómo se hizo? Por medio de la articualción con la Universidad Santo Tomás USTA, con quien se realizó la cualificación   
¿Cuándo se hizo? Durante el segundo trimestre (mayo) de 2022. 
Frente a la meta propuesta se dio el cumplimiento del 100% que estaba proyectado, ya que se logró realizar la cualificación a los equipos del IDIPRON.</t>
  </si>
  <si>
    <t>Listado personas inscritas cualificación USTA</t>
  </si>
  <si>
    <t>Reporte e informe SITI # 2.
Resultados grupo Catedra.</t>
  </si>
  <si>
    <t xml:space="preserve">¿Qué se hizo? Se realizó la lectura territorial  ¿Cómo se hizo? Por medio del procesamiento de los registros en el SITI y la  elaboración del reporte y el informe #1.  
¿Cuándo se hizo? Durante el primer trimestre de 2022. 
Frente a la meta propuesta se dio el cumplimiento del 100% que estaba proyectado, ya que se logró desarrollar la lectura territorial en las dos localidades proyectadas.
¿Qué se hizo? Se realizó una actividad de grupo transversal de transferencia del conocimiento  ¿Cómo se hizo? Por medio de la participación en el encuentro latinoamericano de la RIDIAC con NNA de la UPI Perdomo ¿Cuándo se hizo? Durante el primer trimestre de 2022. 
Frente a la meta propuesta se dio el cumplimiento del 100% que estaba proyectado, ya que se logró realizar el primer grupo de transferencia del conocimiento.
 </t>
  </si>
  <si>
    <t xml:space="preserve">¿Qué se hizo? Se realizó la lectura territorial  ¿Cómo se hizo? Por medio del procesamiento de los registros en el SITI y la  elaboración del reporte y el informe #2.  
¿Cuándo se hizo? Durante el segundo trimestre de 2022. 
Frente a la meta propuesta se dio el cumplimiento del 100% que estaba proyectado, ya que se logró desarrollar la lectura territorial en las localidades proyectadas.
¿Qué se hizo? Se participó en la construcción de una cartilla interactiva de la Cátedra para la paz donde se presentarán los principales temas vistos durante las sesiones presenciales en el marco de un modelo pedagógico centrado en tres pilares: sensibilización, deliberación y motivación. Dicho modelo busca el desarrollo de competencias ciudadanas (emocionales, comunicativas y deliberativas), con miras al desarrollo de una cultura del cuidado en nuestras comunidades y territorios. ¿Cómo se hizo? Por medio del desarrollo de sesiones con   jóvenes líderes del IDIPRON, estudiantes de la Universidad del Rosario vinculados a la trayectoria en Gestión de Proyectos Sociales, e invitados externos e internos de cada una de las instituciones. 
¿Cuándo se hizo? Estas sesiones se llevaron a cabo durante el segundo trimestre de 2022 
Frente a la meta propuesta se dio el cumplimiento del 100% que estaba proyectado, ya que se desarrolló el grupo transversal de transferencia del conocimiento con la Universidad del Rosario y se elaboró la presentación con los resultados.  </t>
  </si>
  <si>
    <t>Reporte e informe SITI # 1.
Resultados grupo RIDIAC.</t>
  </si>
  <si>
    <t>Matriz de excel de reporte</t>
  </si>
  <si>
    <t>Listado personas inscritas cualificación USTA.
Reporte e informe SITI # 2.
Resultados grupo Catedra.</t>
  </si>
  <si>
    <t>¿Qué se hizo? Se realizó monitoreo al mapa de riesgos de corrupción  ¿Cómo se hizo? Por medio del reporte a la ejecución de los controles.  
¿Cuándo se hizo? Durante el segundo trimestre de 2022. 
Frente a la meta propuesta se dio el cumplimiento del 100% que estaba proyectado, ya que se logró realizar el seguimiento a los controles.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</si>
</sst>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0.0%"/>
  </numFmts>
  <fonts count="35">
    <font>
      <sz val="11"/>
      <color rgb="FF000000"/>
      <name val="Calibri"/>
      <family val="2"/>
    </font>
    <font>
      <sz val="11"/>
      <color rgb="FF000000"/>
      <name val="Calibri"/>
      <family val="2"/>
    </font>
    <font>
      <b/>
      <sz val="8"/>
      <color rgb="FF000000"/>
      <name val="Times New Roman"/>
      <family val="1"/>
    </font>
    <font>
      <b/>
      <sz val="10"/>
      <color rgb="FF000000"/>
      <name val="Times New Roman"/>
      <family val="1"/>
    </font>
    <font>
      <sz val="10"/>
      <color rgb="FF000000"/>
      <name val="Arial"/>
      <family val="2"/>
    </font>
    <font>
      <sz val="11"/>
      <color rgb="FF000000"/>
      <name val="Arial"/>
      <family val="2"/>
    </font>
    <font>
      <b/>
      <sz val="10"/>
      <name val="Times New Roman"/>
      <family val="1"/>
    </font>
    <font>
      <b/>
      <sz val="11"/>
      <name val="Arial"/>
      <family val="2"/>
    </font>
    <font>
      <sz val="12"/>
      <name val="Arial"/>
      <family val="2"/>
    </font>
    <font>
      <sz val="11"/>
      <name val="Arial"/>
      <family val="2"/>
    </font>
    <font>
      <b/>
      <sz val="11"/>
      <color rgb="FF000000"/>
      <name val="Arial"/>
      <family val="2"/>
    </font>
    <font>
      <b/>
      <sz val="14"/>
      <name val="Arial"/>
      <family val="2"/>
    </font>
    <font>
      <b/>
      <sz val="13"/>
      <color theme="1"/>
      <name val="Arial"/>
      <family val="2"/>
    </font>
    <font>
      <sz val="12"/>
      <color theme="1"/>
      <name val="Arial"/>
      <family val="2"/>
    </font>
    <font>
      <b/>
      <sz val="18"/>
      <color theme="0"/>
      <name val="Arial"/>
      <family val="2"/>
    </font>
    <font>
      <b/>
      <sz val="14"/>
      <color rgb="FF000000"/>
      <name val="Arial"/>
      <family val="2"/>
    </font>
    <font>
      <sz val="14"/>
      <color theme="1"/>
      <name val="Arial"/>
      <family val="2"/>
    </font>
    <font>
      <sz val="12"/>
      <color rgb="FF000000"/>
      <name val="Arial"/>
      <family val="2"/>
    </font>
    <font>
      <b/>
      <sz val="12"/>
      <color rgb="FF000000"/>
      <name val="Arial"/>
      <family val="2"/>
    </font>
    <font>
      <b/>
      <sz val="14"/>
      <color theme="0"/>
      <name val="Arial"/>
      <family val="2"/>
    </font>
    <font>
      <b/>
      <sz val="11"/>
      <color theme="0"/>
      <name val="Arial"/>
      <family val="2"/>
    </font>
    <font>
      <sz val="11"/>
      <color theme="0"/>
      <name val="Arial"/>
      <family val="2"/>
    </font>
    <font>
      <i/>
      <sz val="12"/>
      <color rgb="FF808080"/>
      <name val="Arial"/>
      <family val="2"/>
    </font>
    <font>
      <sz val="12"/>
      <color rgb="FF000000"/>
      <name val="Segoe UI"/>
      <family val="2"/>
    </font>
    <font>
      <sz val="11"/>
      <color rgb="FF000000"/>
      <name val="Calibri"/>
      <family val="2"/>
      <scheme val="minor"/>
    </font>
    <font>
      <sz val="8"/>
      <name val="Calibri"/>
      <family val="2"/>
    </font>
    <font>
      <sz val="11"/>
      <color indexed="8"/>
      <name val="Arial1"/>
    </font>
    <font>
      <b/>
      <sz val="10"/>
      <color indexed="8"/>
      <name val="Times New Roman"/>
      <family val="1"/>
    </font>
    <font>
      <sz val="10"/>
      <color indexed="8"/>
      <name val="Times New Roman"/>
      <family val="1"/>
    </font>
    <font>
      <sz val="10"/>
      <color theme="0"/>
      <name val="Times New Roman"/>
      <family val="1"/>
    </font>
    <font>
      <sz val="10"/>
      <name val="Times New Roman"/>
      <family val="1"/>
    </font>
    <font>
      <b/>
      <sz val="10"/>
      <color indexed="12"/>
      <name val="Times New Roman"/>
      <family val="1"/>
    </font>
    <font>
      <sz val="10"/>
      <color rgb="FFFF0000"/>
      <name val="Times New Roman"/>
      <family val="1"/>
    </font>
    <font>
      <sz val="14"/>
      <color rgb="FFFF0000"/>
      <name val="Arial"/>
      <family val="2"/>
    </font>
    <font>
      <sz val="10"/>
      <color rgb="FF000000"/>
      <name val="Times New Roman"/>
      <family val="1"/>
    </font>
  </fonts>
  <fills count="18">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rgb="FFCC9900"/>
        <bgColor indexed="64"/>
      </patternFill>
    </fill>
    <fill>
      <patternFill patternType="solid">
        <fgColor theme="0" tint="-4.9989318521683403E-2"/>
        <bgColor indexed="64"/>
      </patternFill>
    </fill>
    <fill>
      <patternFill patternType="solid">
        <fgColor rgb="FFCC9900"/>
        <bgColor rgb="FF000000"/>
      </patternFill>
    </fill>
    <fill>
      <patternFill patternType="solid">
        <fgColor theme="0" tint="-4.9989318521683403E-2"/>
        <bgColor rgb="FF000000"/>
      </patternFill>
    </fill>
    <fill>
      <patternFill patternType="solid">
        <fgColor theme="4" tint="-0.499984740745262"/>
        <bgColor indexed="64"/>
      </patternFill>
    </fill>
    <fill>
      <patternFill patternType="solid">
        <fgColor theme="0" tint="-0.14999847407452621"/>
        <bgColor rgb="FFFFFFFF"/>
      </patternFill>
    </fill>
    <fill>
      <patternFill patternType="solid">
        <fgColor theme="0" tint="-0.14999847407452621"/>
        <bgColor indexed="64"/>
      </patternFill>
    </fill>
    <fill>
      <patternFill patternType="solid">
        <fgColor theme="0"/>
        <bgColor rgb="FF000000"/>
      </patternFill>
    </fill>
    <fill>
      <patternFill patternType="solid">
        <fgColor theme="3" tint="-0.249977111117893"/>
        <bgColor rgb="FF000000"/>
      </patternFill>
    </fill>
    <fill>
      <patternFill patternType="solid">
        <fgColor rgb="FFD9D9D9"/>
        <bgColor rgb="FF000000"/>
      </patternFill>
    </fill>
    <fill>
      <patternFill patternType="solid">
        <fgColor rgb="FFD9D9D9"/>
        <bgColor rgb="FFFFFFFF"/>
      </patternFill>
    </fill>
    <fill>
      <patternFill patternType="solid">
        <fgColor theme="5" tint="0.39997558519241921"/>
        <bgColor indexed="45"/>
      </patternFill>
    </fill>
    <fill>
      <patternFill patternType="solid">
        <fgColor theme="5" tint="0.39997558519241921"/>
        <bgColor indexed="64"/>
      </patternFill>
    </fill>
  </fills>
  <borders count="9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3" tint="-0.249977111117893"/>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style="medium">
        <color theme="3" tint="-0.249977111117893"/>
      </bottom>
      <diagonal/>
    </border>
    <border>
      <left/>
      <right/>
      <top style="medium">
        <color theme="3" tint="-0.249977111117893"/>
      </top>
      <bottom style="medium">
        <color theme="3" tint="-0.249977111117893"/>
      </bottom>
      <diagonal/>
    </border>
    <border>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diagonal/>
    </border>
    <border>
      <left/>
      <right/>
      <top style="medium">
        <color theme="3" tint="-0.249977111117893"/>
      </top>
      <bottom/>
      <diagonal/>
    </border>
    <border>
      <left/>
      <right style="medium">
        <color theme="3" tint="-0.249977111117893"/>
      </right>
      <top style="medium">
        <color theme="3" tint="-0.249977111117893"/>
      </top>
      <bottom/>
      <diagonal/>
    </border>
    <border>
      <left style="medium">
        <color theme="3" tint="-0.249977111117893"/>
      </left>
      <right/>
      <top/>
      <bottom style="medium">
        <color theme="3" tint="-0.249977111117893"/>
      </bottom>
      <diagonal/>
    </border>
    <border>
      <left/>
      <right style="medium">
        <color theme="3" tint="-0.249977111117893"/>
      </right>
      <top/>
      <bottom style="medium">
        <color theme="3" tint="-0.249977111117893"/>
      </bottom>
      <diagonal/>
    </border>
    <border>
      <left style="medium">
        <color theme="3" tint="-0.249977111117893"/>
      </left>
      <right/>
      <top/>
      <bottom/>
      <diagonal/>
    </border>
    <border>
      <left/>
      <right style="medium">
        <color theme="3" tint="-0.249977111117893"/>
      </right>
      <top/>
      <bottom/>
      <diagonal/>
    </border>
    <border>
      <left/>
      <right/>
      <top style="medium">
        <color theme="4" tint="0.39997558519241921"/>
      </top>
      <bottom/>
      <diagonal/>
    </border>
    <border>
      <left/>
      <right/>
      <top/>
      <bottom style="medium">
        <color theme="0"/>
      </bottom>
      <diagonal/>
    </border>
    <border>
      <left style="medium">
        <color theme="3" tint="-0.249977111117893"/>
      </left>
      <right style="medium">
        <color theme="3" tint="-0.249977111117893"/>
      </right>
      <top style="medium">
        <color theme="3" tint="-0.249977111117893"/>
      </top>
      <bottom/>
      <diagonal/>
    </border>
    <border>
      <left style="medium">
        <color theme="3" tint="-0.249977111117893"/>
      </left>
      <right style="medium">
        <color theme="3" tint="-0.249977111117893"/>
      </right>
      <top/>
      <bottom/>
      <diagonal/>
    </border>
    <border>
      <left style="medium">
        <color rgb="FF333F4F"/>
      </left>
      <right/>
      <top style="medium">
        <color rgb="FF333F4F"/>
      </top>
      <bottom/>
      <diagonal/>
    </border>
    <border>
      <left/>
      <right/>
      <top style="medium">
        <color rgb="FF333F4F"/>
      </top>
      <bottom/>
      <diagonal/>
    </border>
    <border>
      <left/>
      <right style="medium">
        <color rgb="FF333F4F"/>
      </right>
      <top style="medium">
        <color rgb="FF333F4F"/>
      </top>
      <bottom/>
      <diagonal/>
    </border>
    <border>
      <left/>
      <right/>
      <top/>
      <bottom style="medium">
        <color rgb="FF333F4F"/>
      </bottom>
      <diagonal/>
    </border>
    <border>
      <left/>
      <right style="medium">
        <color rgb="FF333F4F"/>
      </right>
      <top/>
      <bottom style="medium">
        <color rgb="FF333F4F"/>
      </bottom>
      <diagonal/>
    </border>
    <border>
      <left style="medium">
        <color rgb="FF333F4F"/>
      </left>
      <right style="medium">
        <color rgb="FF333F4F"/>
      </right>
      <top style="medium">
        <color rgb="FF333F4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theme="3" tint="-0.249977111117893"/>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theme="3" tint="-0.249977111117893"/>
      </left>
      <right style="medium">
        <color rgb="FF333F4F"/>
      </right>
      <top style="medium">
        <color rgb="FF333F4F"/>
      </top>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rgb="FF333F4F"/>
      </right>
      <top/>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rgb="FF333F4F"/>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theme="3" tint="-0.249977111117893"/>
      </left>
      <right style="medium">
        <color theme="3" tint="-0.249977111117893"/>
      </right>
      <top style="medium">
        <color indexed="64"/>
      </top>
      <bottom/>
      <diagonal/>
    </border>
    <border>
      <left style="medium">
        <color indexed="64"/>
      </left>
      <right/>
      <top/>
      <bottom style="medium">
        <color theme="3" tint="-0.249977111117893"/>
      </bottom>
      <diagonal/>
    </border>
    <border>
      <left style="medium">
        <color theme="3" tint="-0.249977111117893"/>
      </left>
      <right/>
      <top style="thin">
        <color indexed="64"/>
      </top>
      <bottom/>
      <diagonal/>
    </border>
    <border>
      <left style="medium">
        <color rgb="FF333F4F"/>
      </left>
      <right style="medium">
        <color indexed="64"/>
      </right>
      <top style="medium">
        <color indexed="64"/>
      </top>
      <bottom/>
      <diagonal/>
    </border>
    <border>
      <left/>
      <right style="medium">
        <color rgb="FF333F4F"/>
      </right>
      <top style="medium">
        <color indexed="64"/>
      </top>
      <bottom/>
      <diagonal/>
    </border>
    <border>
      <left style="medium">
        <color indexed="64"/>
      </left>
      <right style="medium">
        <color rgb="FF333F4F"/>
      </right>
      <top style="medium">
        <color indexed="64"/>
      </top>
      <bottom/>
      <diagonal/>
    </border>
    <border>
      <left style="medium">
        <color indexed="64"/>
      </left>
      <right style="medium">
        <color rgb="FF333F4F"/>
      </right>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hair">
        <color indexed="8"/>
      </top>
      <bottom/>
      <diagonal/>
    </border>
    <border>
      <left/>
      <right style="hair">
        <color indexed="8"/>
      </right>
      <top/>
      <bottom style="hair">
        <color indexed="8"/>
      </bottom>
      <diagonal/>
    </border>
    <border>
      <left/>
      <right style="thin">
        <color indexed="64"/>
      </right>
      <top/>
      <bottom style="hair">
        <color indexed="8"/>
      </bottom>
      <diagonal/>
    </border>
    <border>
      <left style="thin">
        <color indexed="64"/>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medium">
        <color rgb="FF333F4F"/>
      </left>
      <right style="medium">
        <color rgb="FF333F4F"/>
      </right>
      <top/>
      <bottom/>
      <diagonal/>
    </border>
    <border>
      <left style="medium">
        <color theme="3" tint="-0.249977111117893"/>
      </left>
      <right style="medium">
        <color rgb="FF333F4F"/>
      </right>
      <top/>
      <bottom/>
      <diagonal/>
    </border>
    <border>
      <left style="medium">
        <color rgb="FF333F4F"/>
      </left>
      <right/>
      <top/>
      <bottom/>
      <diagonal/>
    </border>
    <border>
      <left style="thin">
        <color indexed="64"/>
      </left>
      <right/>
      <top/>
      <bottom/>
      <diagonal/>
    </border>
    <border>
      <left/>
      <right style="hair">
        <color indexed="8"/>
      </right>
      <top/>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applyNumberFormat="0" applyBorder="0" applyProtection="0"/>
    <xf numFmtId="0" fontId="26" fillId="0" borderId="0"/>
  </cellStyleXfs>
  <cellXfs count="354">
    <xf numFmtId="0" fontId="0" fillId="0" borderId="0" xfId="0"/>
    <xf numFmtId="0" fontId="0" fillId="3" borderId="0" xfId="0" applyFill="1"/>
    <xf numFmtId="0" fontId="5" fillId="4" borderId="0" xfId="3" applyFont="1" applyFill="1" applyAlignment="1" applyProtection="1">
      <alignment vertical="center" wrapText="1"/>
    </xf>
    <xf numFmtId="1" fontId="12" fillId="3" borderId="0" xfId="0" applyNumberFormat="1" applyFont="1" applyFill="1" applyAlignment="1" applyProtection="1">
      <alignment vertical="center" wrapText="1"/>
      <protection locked="0"/>
    </xf>
    <xf numFmtId="0" fontId="0" fillId="0" borderId="0" xfId="0" applyAlignment="1">
      <alignment wrapText="1"/>
    </xf>
    <xf numFmtId="0" fontId="22" fillId="12" borderId="32" xfId="0" applyFont="1" applyFill="1" applyBorder="1" applyAlignment="1" applyProtection="1">
      <alignment vertical="center" wrapText="1"/>
      <protection locked="0"/>
    </xf>
    <xf numFmtId="9" fontId="10" fillId="3" borderId="10" xfId="2" applyFont="1" applyFill="1" applyBorder="1" applyAlignment="1" applyProtection="1">
      <alignment horizontal="center" vertical="center" wrapText="1"/>
      <protection locked="0"/>
    </xf>
    <xf numFmtId="0" fontId="3" fillId="0" borderId="1" xfId="0" applyFont="1" applyBorder="1" applyAlignment="1" applyProtection="1">
      <alignment vertical="center"/>
      <protection locked="0"/>
    </xf>
    <xf numFmtId="0" fontId="0" fillId="3" borderId="0" xfId="0" applyFill="1" applyProtection="1">
      <protection locked="0"/>
    </xf>
    <xf numFmtId="0" fontId="3" fillId="0" borderId="1" xfId="0" applyFont="1" applyBorder="1" applyAlignment="1" applyProtection="1">
      <alignment vertical="center" wrapText="1"/>
      <protection locked="0"/>
    </xf>
    <xf numFmtId="0" fontId="2" fillId="3" borderId="0" xfId="0" applyFont="1" applyFill="1" applyAlignment="1" applyProtection="1">
      <alignment horizontal="center" vertical="center"/>
      <protection locked="0"/>
    </xf>
    <xf numFmtId="0" fontId="6" fillId="3" borderId="0" xfId="0" applyFont="1" applyFill="1" applyAlignment="1" applyProtection="1">
      <alignment horizontal="center" vertical="center" wrapText="1"/>
      <protection locked="0"/>
    </xf>
    <xf numFmtId="0" fontId="3" fillId="3" borderId="0" xfId="0" applyFont="1" applyFill="1" applyAlignment="1" applyProtection="1">
      <alignment vertical="center" wrapText="1"/>
      <protection locked="0"/>
    </xf>
    <xf numFmtId="0" fontId="5" fillId="2" borderId="0" xfId="3" applyFont="1" applyFill="1" applyAlignment="1" applyProtection="1">
      <alignment vertical="center" wrapText="1"/>
      <protection locked="0"/>
    </xf>
    <xf numFmtId="0" fontId="5" fillId="2" borderId="0" xfId="3" applyFont="1" applyFill="1" applyAlignment="1" applyProtection="1">
      <alignment horizontal="center" vertical="center" wrapText="1"/>
      <protection locked="0"/>
    </xf>
    <xf numFmtId="0" fontId="7" fillId="5" borderId="7" xfId="0" applyFont="1" applyFill="1" applyBorder="1" applyAlignment="1" applyProtection="1">
      <alignment horizontal="left" vertical="center" wrapText="1"/>
      <protection locked="0"/>
    </xf>
    <xf numFmtId="0" fontId="0" fillId="0" borderId="0" xfId="0" applyProtection="1">
      <protection locked="0"/>
    </xf>
    <xf numFmtId="0" fontId="5" fillId="2" borderId="0" xfId="3" applyFont="1" applyFill="1" applyAlignment="1" applyProtection="1">
      <alignment horizontal="left" vertical="center" wrapText="1"/>
      <protection locked="0"/>
    </xf>
    <xf numFmtId="0" fontId="5" fillId="4" borderId="0" xfId="3" applyFont="1" applyFill="1" applyAlignment="1" applyProtection="1">
      <alignment vertical="center" wrapText="1"/>
      <protection locked="0"/>
    </xf>
    <xf numFmtId="0" fontId="7" fillId="7" borderId="7" xfId="0" applyFont="1" applyFill="1" applyBorder="1" applyAlignment="1" applyProtection="1">
      <alignment horizontal="left" vertical="center" wrapText="1"/>
      <protection locked="0"/>
    </xf>
    <xf numFmtId="0" fontId="5" fillId="3" borderId="0" xfId="3" applyFont="1" applyFill="1" applyAlignment="1" applyProtection="1">
      <alignment vertical="center" wrapText="1"/>
      <protection locked="0"/>
    </xf>
    <xf numFmtId="0" fontId="5" fillId="4" borderId="0" xfId="3" applyFont="1" applyFill="1" applyAlignment="1" applyProtection="1">
      <alignment horizontal="center" vertical="center" wrapText="1"/>
      <protection locked="0"/>
    </xf>
    <xf numFmtId="1" fontId="13" fillId="3" borderId="0" xfId="0" applyNumberFormat="1" applyFont="1" applyFill="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11" fillId="11" borderId="20" xfId="0" applyFont="1" applyFill="1" applyBorder="1" applyAlignment="1" applyProtection="1">
      <alignment horizontal="center" vertical="center" wrapText="1"/>
      <protection locked="0"/>
    </xf>
    <xf numFmtId="0" fontId="11" fillId="11" borderId="13" xfId="0" applyFont="1" applyFill="1" applyBorder="1" applyAlignment="1" applyProtection="1">
      <alignment horizontal="center" vertical="center" wrapText="1"/>
      <protection locked="0"/>
    </xf>
    <xf numFmtId="164" fontId="11" fillId="11" borderId="9" xfId="1" applyFont="1" applyFill="1" applyBorder="1" applyAlignment="1" applyProtection="1">
      <alignment horizontal="center" vertical="center" wrapText="1"/>
      <protection locked="0"/>
    </xf>
    <xf numFmtId="0" fontId="5" fillId="2" borderId="7" xfId="3" applyFont="1" applyFill="1" applyBorder="1" applyAlignment="1" applyProtection="1">
      <alignment vertical="center" wrapText="1"/>
      <protection locked="0"/>
    </xf>
    <xf numFmtId="0" fontId="7" fillId="7" borderId="1" xfId="0" applyFont="1" applyFill="1" applyBorder="1" applyAlignment="1">
      <alignment vertical="center" wrapText="1"/>
    </xf>
    <xf numFmtId="0" fontId="3" fillId="0" borderId="1" xfId="0" applyFont="1" applyBorder="1" applyAlignment="1" applyProtection="1">
      <alignment horizontal="center" vertical="center"/>
      <protection locked="0"/>
    </xf>
    <xf numFmtId="14" fontId="3" fillId="0" borderId="1" xfId="0" applyNumberFormat="1" applyFont="1" applyBorder="1" applyAlignment="1" applyProtection="1">
      <alignment horizontal="center" vertical="center" wrapText="1"/>
      <protection locked="0"/>
    </xf>
    <xf numFmtId="0" fontId="0" fillId="0" borderId="1" xfId="0" applyBorder="1" applyAlignment="1">
      <alignment horizontal="center" vertical="center" wrapText="1"/>
    </xf>
    <xf numFmtId="0" fontId="23" fillId="0" borderId="1" xfId="0" applyFont="1" applyBorder="1" applyAlignment="1">
      <alignment vertical="center" wrapText="1"/>
    </xf>
    <xf numFmtId="0" fontId="23" fillId="0" borderId="47" xfId="0" applyFont="1" applyBorder="1" applyAlignment="1">
      <alignment vertical="center" wrapText="1"/>
    </xf>
    <xf numFmtId="0" fontId="0" fillId="0" borderId="0" xfId="0" applyAlignment="1">
      <alignment vertical="center"/>
    </xf>
    <xf numFmtId="0" fontId="24" fillId="0" borderId="0" xfId="0" applyFont="1" applyAlignment="1">
      <alignment vertical="center"/>
    </xf>
    <xf numFmtId="0" fontId="0" fillId="0" borderId="0" xfId="0" applyAlignment="1">
      <alignment horizontal="left"/>
    </xf>
    <xf numFmtId="0" fontId="0" fillId="0" borderId="1" xfId="0" applyBorder="1" applyAlignment="1">
      <alignment wrapText="1"/>
    </xf>
    <xf numFmtId="0" fontId="0" fillId="0" borderId="0" xfId="0" applyAlignment="1">
      <alignment horizontal="left" wrapText="1"/>
    </xf>
    <xf numFmtId="0" fontId="22" fillId="12" borderId="1" xfId="0" applyFont="1" applyFill="1" applyBorder="1" applyAlignment="1" applyProtection="1">
      <alignment vertical="center" wrapText="1"/>
      <protection locked="0"/>
    </xf>
    <xf numFmtId="9" fontId="17" fillId="12" borderId="1" xfId="0" applyNumberFormat="1" applyFont="1" applyFill="1" applyBorder="1" applyAlignment="1" applyProtection="1">
      <alignment horizontal="center" vertical="center" wrapText="1"/>
      <protection locked="0"/>
    </xf>
    <xf numFmtId="9" fontId="17" fillId="12" borderId="32" xfId="0" applyNumberFormat="1" applyFont="1" applyFill="1" applyBorder="1" applyAlignment="1" applyProtection="1">
      <alignment horizontal="center" vertical="center" wrapText="1"/>
      <protection locked="0"/>
    </xf>
    <xf numFmtId="0" fontId="22" fillId="12" borderId="53" xfId="0" applyFont="1" applyFill="1" applyBorder="1" applyAlignment="1" applyProtection="1">
      <alignment vertical="center" wrapText="1"/>
      <protection locked="0"/>
    </xf>
    <xf numFmtId="9" fontId="17" fillId="12" borderId="53" xfId="0" applyNumberFormat="1" applyFont="1" applyFill="1" applyBorder="1" applyAlignment="1" applyProtection="1">
      <alignment horizontal="center" vertical="center" wrapText="1"/>
      <protection locked="0"/>
    </xf>
    <xf numFmtId="9" fontId="10" fillId="3" borderId="28" xfId="2" applyFont="1" applyFill="1" applyBorder="1" applyAlignment="1" applyProtection="1">
      <alignment horizontal="center" vertical="center" wrapText="1"/>
      <protection locked="0"/>
    </xf>
    <xf numFmtId="9" fontId="10" fillId="3" borderId="29" xfId="2" applyFont="1" applyFill="1" applyBorder="1" applyAlignment="1" applyProtection="1">
      <alignment horizontal="center" vertical="center" wrapText="1"/>
      <protection locked="0"/>
    </xf>
    <xf numFmtId="9" fontId="10" fillId="3" borderId="30" xfId="2" applyFont="1" applyFill="1" applyBorder="1" applyAlignment="1" applyProtection="1">
      <alignment horizontal="center" vertical="center" wrapText="1"/>
      <protection locked="0"/>
    </xf>
    <xf numFmtId="0" fontId="29" fillId="0" borderId="0" xfId="4" applyFont="1"/>
    <xf numFmtId="0" fontId="27" fillId="0" borderId="0" xfId="4" applyFont="1" applyAlignment="1">
      <alignment vertical="center" wrapText="1"/>
    </xf>
    <xf numFmtId="0" fontId="31" fillId="0" borderId="0" xfId="4" applyFont="1"/>
    <xf numFmtId="0" fontId="28" fillId="0" borderId="1" xfId="4" applyFont="1" applyBorder="1" applyAlignment="1">
      <alignment horizontal="center" vertical="center"/>
    </xf>
    <xf numFmtId="10" fontId="28" fillId="0" borderId="0" xfId="4" applyNumberFormat="1" applyFont="1"/>
    <xf numFmtId="0" fontId="27" fillId="0" borderId="1" xfId="4" applyFont="1" applyBorder="1" applyAlignment="1">
      <alignment horizontal="center" wrapText="1"/>
    </xf>
    <xf numFmtId="9" fontId="28" fillId="0" borderId="1" xfId="4" applyNumberFormat="1" applyFont="1" applyBorder="1" applyAlignment="1">
      <alignment horizontal="center" vertical="center"/>
    </xf>
    <xf numFmtId="9" fontId="28" fillId="0" borderId="1" xfId="4" applyNumberFormat="1" applyFont="1" applyBorder="1" applyAlignment="1">
      <alignment horizontal="center" vertical="center" wrapText="1"/>
    </xf>
    <xf numFmtId="0" fontId="27" fillId="0" borderId="0" xfId="4" applyFont="1" applyAlignment="1">
      <alignment horizontal="center" vertical="center"/>
    </xf>
    <xf numFmtId="10" fontId="28" fillId="0" borderId="0" xfId="4" applyNumberFormat="1" applyFont="1" applyAlignment="1">
      <alignment horizontal="center" vertical="center"/>
    </xf>
    <xf numFmtId="0" fontId="32" fillId="0" borderId="0" xfId="4" applyFont="1"/>
    <xf numFmtId="0" fontId="28" fillId="0" borderId="0" xfId="4" applyFont="1" applyAlignment="1">
      <alignment horizontal="center" vertical="center"/>
    </xf>
    <xf numFmtId="9" fontId="28" fillId="0" borderId="0" xfId="4" applyNumberFormat="1" applyFont="1" applyAlignment="1">
      <alignment horizontal="center" vertical="center"/>
    </xf>
    <xf numFmtId="0" fontId="6" fillId="0" borderId="1" xfId="4" applyFont="1" applyBorder="1" applyAlignment="1">
      <alignment horizontal="center" vertical="center"/>
    </xf>
    <xf numFmtId="0" fontId="27" fillId="0" borderId="1" xfId="4" applyFont="1" applyBorder="1" applyAlignment="1">
      <alignment horizontal="left" vertical="center"/>
    </xf>
    <xf numFmtId="0" fontId="28" fillId="0" borderId="0" xfId="4" applyFont="1" applyAlignment="1">
      <alignment wrapText="1"/>
    </xf>
    <xf numFmtId="9" fontId="10" fillId="3" borderId="15" xfId="2" applyFont="1" applyFill="1" applyBorder="1" applyAlignment="1" applyProtection="1">
      <alignment horizontal="center" vertical="center" wrapText="1"/>
      <protection locked="0"/>
    </xf>
    <xf numFmtId="0" fontId="22" fillId="12" borderId="67" xfId="0" applyFont="1" applyFill="1" applyBorder="1" applyAlignment="1" applyProtection="1">
      <alignment vertical="center" wrapText="1"/>
      <protection locked="0"/>
    </xf>
    <xf numFmtId="9" fontId="17" fillId="12" borderId="67" xfId="0" applyNumberFormat="1" applyFont="1" applyFill="1" applyBorder="1" applyAlignment="1" applyProtection="1">
      <alignment horizontal="center" vertical="center" wrapText="1"/>
      <protection locked="0"/>
    </xf>
    <xf numFmtId="0" fontId="28" fillId="0" borderId="5" xfId="4" applyFont="1" applyBorder="1"/>
    <xf numFmtId="10" fontId="28" fillId="0" borderId="5" xfId="4" applyNumberFormat="1" applyFont="1" applyBorder="1" applyAlignment="1">
      <alignment horizontal="center" vertical="center"/>
    </xf>
    <xf numFmtId="0" fontId="28" fillId="0" borderId="6" xfId="4" applyFont="1" applyBorder="1"/>
    <xf numFmtId="0" fontId="26" fillId="0" borderId="0" xfId="4"/>
    <xf numFmtId="0" fontId="26" fillId="0" borderId="0" xfId="4" applyAlignment="1">
      <alignment horizontal="left" wrapText="1"/>
    </xf>
    <xf numFmtId="0" fontId="28" fillId="0" borderId="87" xfId="4" applyFont="1" applyBorder="1" applyAlignment="1">
      <alignment horizontal="center" vertical="center"/>
    </xf>
    <xf numFmtId="49" fontId="30" fillId="17" borderId="1" xfId="4" applyNumberFormat="1" applyFont="1" applyFill="1" applyBorder="1" applyAlignment="1">
      <alignment horizontal="center" vertical="center" wrapText="1"/>
    </xf>
    <xf numFmtId="9" fontId="28" fillId="0" borderId="0" xfId="4" applyNumberFormat="1" applyFont="1" applyAlignment="1">
      <alignment horizontal="center" vertical="center" wrapText="1"/>
    </xf>
    <xf numFmtId="0" fontId="27" fillId="0" borderId="0" xfId="4" applyFont="1" applyAlignment="1">
      <alignment horizontal="center"/>
    </xf>
    <xf numFmtId="0" fontId="28" fillId="0" borderId="4" xfId="4" applyFont="1" applyBorder="1" applyAlignment="1">
      <alignment horizontal="center" vertical="center"/>
    </xf>
    <xf numFmtId="9" fontId="28" fillId="0" borderId="5" xfId="4" applyNumberFormat="1" applyFont="1" applyBorder="1" applyAlignment="1">
      <alignment horizontal="center" vertical="center"/>
    </xf>
    <xf numFmtId="9" fontId="28" fillId="0" borderId="5" xfId="4" applyNumberFormat="1" applyFont="1" applyBorder="1" applyAlignment="1">
      <alignment horizontal="center" vertical="center" wrapText="1"/>
    </xf>
    <xf numFmtId="0" fontId="5" fillId="2" borderId="7" xfId="3" applyFont="1" applyFill="1" applyBorder="1" applyAlignment="1" applyProtection="1">
      <alignment horizontal="center" vertical="center" wrapText="1"/>
      <protection locked="0"/>
    </xf>
    <xf numFmtId="0" fontId="15" fillId="10" borderId="7" xfId="3" applyFont="1" applyFill="1" applyBorder="1" applyAlignment="1" applyProtection="1">
      <alignment horizontal="center" vertical="center" wrapText="1"/>
      <protection locked="0"/>
    </xf>
    <xf numFmtId="0" fontId="15" fillId="10" borderId="9" xfId="3" applyFont="1" applyFill="1" applyBorder="1" applyAlignment="1" applyProtection="1">
      <alignment horizontal="center" vertical="center" wrapText="1"/>
      <protection locked="0"/>
    </xf>
    <xf numFmtId="0" fontId="5" fillId="2" borderId="9" xfId="3" applyFont="1" applyFill="1" applyBorder="1" applyAlignment="1" applyProtection="1">
      <alignment horizontal="center" vertical="center" wrapText="1"/>
      <protection locked="0"/>
    </xf>
    <xf numFmtId="0" fontId="15" fillId="10" borderId="8" xfId="3" applyFont="1" applyFill="1" applyBorder="1" applyAlignment="1" applyProtection="1">
      <alignment vertical="center" wrapText="1"/>
      <protection locked="0"/>
    </xf>
    <xf numFmtId="0" fontId="15" fillId="10" borderId="67" xfId="3" applyFont="1" applyFill="1" applyBorder="1" applyAlignment="1" applyProtection="1">
      <alignment horizontal="center" vertical="center" wrapText="1"/>
      <protection locked="0"/>
    </xf>
    <xf numFmtId="14" fontId="5" fillId="2" borderId="7" xfId="3" applyNumberFormat="1" applyFont="1" applyFill="1" applyBorder="1" applyAlignment="1" applyProtection="1">
      <alignment horizontal="center" vertical="center" wrapText="1"/>
      <protection locked="0"/>
    </xf>
    <xf numFmtId="0" fontId="5" fillId="2" borderId="8" xfId="3" applyFont="1" applyFill="1" applyBorder="1" applyAlignment="1" applyProtection="1">
      <alignment vertical="center" wrapText="1"/>
      <protection locked="0"/>
    </xf>
    <xf numFmtId="0" fontId="5" fillId="2" borderId="67" xfId="3" applyFont="1" applyFill="1" applyBorder="1" applyAlignment="1" applyProtection="1">
      <alignment horizontal="center" vertical="center" wrapText="1"/>
      <protection locked="0"/>
    </xf>
    <xf numFmtId="14" fontId="5" fillId="2" borderId="67" xfId="3" applyNumberFormat="1" applyFont="1" applyFill="1" applyBorder="1" applyAlignment="1" applyProtection="1">
      <alignment horizontal="center" vertical="center" wrapText="1"/>
      <protection locked="0"/>
    </xf>
    <xf numFmtId="0" fontId="21" fillId="13" borderId="89" xfId="0" applyFont="1" applyFill="1" applyBorder="1" applyAlignment="1" applyProtection="1">
      <alignment vertical="center" wrapText="1"/>
      <protection locked="0"/>
    </xf>
    <xf numFmtId="0" fontId="5" fillId="12" borderId="19" xfId="0" applyFont="1" applyFill="1" applyBorder="1" applyAlignment="1" applyProtection="1">
      <alignment vertical="center"/>
      <protection locked="0"/>
    </xf>
    <xf numFmtId="14" fontId="8" fillId="6" borderId="7" xfId="0" applyNumberFormat="1" applyFont="1" applyFill="1" applyBorder="1" applyAlignment="1" applyProtection="1">
      <alignment horizontal="center" vertical="center" wrapText="1"/>
      <protection locked="0"/>
    </xf>
    <xf numFmtId="1" fontId="9" fillId="8" borderId="7" xfId="0" applyNumberFormat="1" applyFont="1" applyFill="1" applyBorder="1" applyAlignment="1" applyProtection="1">
      <alignment horizontal="center" vertical="center" wrapText="1"/>
      <protection locked="0"/>
    </xf>
    <xf numFmtId="0" fontId="0" fillId="3" borderId="0" xfId="0" applyFill="1" applyAlignment="1" applyProtection="1">
      <alignment horizontal="center"/>
      <protection locked="0"/>
    </xf>
    <xf numFmtId="0" fontId="28" fillId="0" borderId="2" xfId="4" applyFont="1" applyBorder="1" applyAlignment="1">
      <alignment horizontal="center" vertical="center"/>
    </xf>
    <xf numFmtId="0" fontId="28" fillId="0" borderId="87" xfId="4" applyFont="1" applyBorder="1"/>
    <xf numFmtId="0" fontId="34" fillId="0" borderId="1" xfId="0" applyFont="1" applyBorder="1" applyAlignment="1">
      <alignment horizontal="center" vertical="center"/>
    </xf>
    <xf numFmtId="0" fontId="34" fillId="0" borderId="47" xfId="0" applyFont="1" applyBorder="1" applyAlignment="1">
      <alignment horizontal="center" vertical="center"/>
    </xf>
    <xf numFmtId="0" fontId="3" fillId="0" borderId="1" xfId="0" applyFont="1" applyBorder="1" applyAlignment="1">
      <alignment horizontal="left" vertical="center"/>
    </xf>
    <xf numFmtId="0" fontId="3" fillId="0" borderId="47" xfId="0" applyFont="1" applyBorder="1" applyAlignment="1">
      <alignment horizontal="left" vertical="center"/>
    </xf>
    <xf numFmtId="0" fontId="8" fillId="12" borderId="67" xfId="0" applyFont="1" applyFill="1" applyBorder="1" applyAlignment="1" applyProtection="1">
      <alignment vertical="center" wrapText="1"/>
      <protection locked="0"/>
    </xf>
    <xf numFmtId="0" fontId="8" fillId="12" borderId="32" xfId="0" applyFont="1" applyFill="1" applyBorder="1" applyAlignment="1" applyProtection="1">
      <alignment vertical="center" wrapText="1"/>
      <protection locked="0"/>
    </xf>
    <xf numFmtId="0" fontId="8" fillId="12" borderId="1" xfId="0" applyFont="1" applyFill="1" applyBorder="1" applyAlignment="1" applyProtection="1">
      <alignment vertical="center" wrapText="1"/>
      <protection locked="0"/>
    </xf>
    <xf numFmtId="0" fontId="30" fillId="0" borderId="76" xfId="4" applyFont="1" applyBorder="1" applyAlignment="1">
      <alignment horizontal="center" vertical="center" wrapText="1"/>
    </xf>
    <xf numFmtId="0" fontId="27" fillId="0" borderId="1" xfId="4" applyFont="1" applyBorder="1" applyAlignment="1">
      <alignment horizontal="center" vertical="center"/>
    </xf>
    <xf numFmtId="0" fontId="30" fillId="0" borderId="1" xfId="4" applyFont="1" applyBorder="1" applyAlignment="1">
      <alignment horizontal="center" vertical="center" wrapText="1"/>
    </xf>
    <xf numFmtId="0" fontId="27" fillId="0" borderId="1" xfId="4" applyFont="1" applyBorder="1" applyAlignment="1">
      <alignment horizontal="center" vertical="center" wrapText="1"/>
    </xf>
    <xf numFmtId="9" fontId="30" fillId="0" borderId="1" xfId="4" applyNumberFormat="1" applyFont="1" applyBorder="1" applyAlignment="1">
      <alignment horizontal="center" vertical="center" wrapText="1"/>
    </xf>
    <xf numFmtId="0" fontId="27" fillId="0" borderId="2" xfId="4" applyFont="1" applyBorder="1" applyAlignment="1">
      <alignment horizontal="center" vertical="center"/>
    </xf>
    <xf numFmtId="0" fontId="27" fillId="0" borderId="3" xfId="4" applyFont="1" applyBorder="1" applyAlignment="1">
      <alignment horizontal="center" vertical="center"/>
    </xf>
    <xf numFmtId="0" fontId="27" fillId="0" borderId="77" xfId="4" applyFont="1" applyBorder="1" applyAlignment="1">
      <alignment horizontal="center" vertical="center"/>
    </xf>
    <xf numFmtId="0" fontId="27" fillId="0" borderId="5" xfId="4" applyFont="1" applyBorder="1" applyAlignment="1">
      <alignment horizontal="center" vertical="center"/>
    </xf>
    <xf numFmtId="0" fontId="28" fillId="0" borderId="0" xfId="4" applyFont="1"/>
    <xf numFmtId="0" fontId="5" fillId="8" borderId="89" xfId="0" applyFont="1" applyFill="1" applyBorder="1" applyAlignment="1" applyProtection="1">
      <alignment horizontal="center" vertical="center"/>
      <protection locked="0"/>
    </xf>
    <xf numFmtId="0" fontId="5" fillId="8" borderId="90" xfId="0" applyFont="1" applyFill="1" applyBorder="1" applyAlignment="1" applyProtection="1">
      <alignment horizontal="center" vertical="center"/>
      <protection locked="0"/>
    </xf>
    <xf numFmtId="0" fontId="5" fillId="8" borderId="91" xfId="0" applyFont="1" applyFill="1" applyBorder="1" applyAlignment="1" applyProtection="1">
      <alignment horizontal="center" vertical="center"/>
      <protection locked="0"/>
    </xf>
    <xf numFmtId="0" fontId="5" fillId="8" borderId="92" xfId="0" applyFont="1" applyFill="1" applyBorder="1" applyAlignment="1" applyProtection="1">
      <alignment horizontal="center" vertical="center"/>
      <protection locked="0"/>
    </xf>
    <xf numFmtId="14" fontId="5" fillId="8" borderId="89" xfId="0" applyNumberFormat="1" applyFont="1" applyFill="1" applyBorder="1" applyAlignment="1" applyProtection="1">
      <alignment horizontal="center" vertical="center"/>
      <protection locked="0"/>
    </xf>
    <xf numFmtId="0" fontId="10" fillId="10" borderId="89" xfId="3" applyFont="1" applyFill="1" applyBorder="1" applyAlignment="1" applyProtection="1">
      <alignment horizontal="center" vertical="center" wrapText="1"/>
      <protection locked="0"/>
    </xf>
    <xf numFmtId="0" fontId="11" fillId="3" borderId="56" xfId="0" applyFont="1" applyFill="1" applyBorder="1" applyAlignment="1" applyProtection="1">
      <alignment horizontal="center" vertical="center" wrapText="1"/>
      <protection locked="0"/>
    </xf>
    <xf numFmtId="0" fontId="11" fillId="3" borderId="57" xfId="0" applyFont="1" applyFill="1" applyBorder="1" applyAlignment="1" applyProtection="1">
      <alignment horizontal="center" vertical="center" wrapText="1"/>
      <protection locked="0"/>
    </xf>
    <xf numFmtId="0" fontId="11" fillId="3" borderId="58" xfId="0" applyFont="1" applyFill="1" applyBorder="1" applyAlignment="1" applyProtection="1">
      <alignment horizontal="center" vertical="center" wrapText="1"/>
      <protection locked="0"/>
    </xf>
    <xf numFmtId="9" fontId="17" fillId="3" borderId="67" xfId="2" applyFont="1" applyFill="1" applyBorder="1" applyAlignment="1" applyProtection="1">
      <alignment horizontal="center" vertical="center" wrapText="1"/>
      <protection locked="0"/>
    </xf>
    <xf numFmtId="0" fontId="16" fillId="3" borderId="67" xfId="0" applyFont="1" applyFill="1" applyBorder="1" applyAlignment="1" applyProtection="1">
      <alignment horizontal="center" vertical="center" wrapText="1"/>
      <protection locked="0"/>
    </xf>
    <xf numFmtId="0" fontId="13" fillId="3" borderId="56" xfId="0" applyFont="1" applyFill="1" applyBorder="1" applyAlignment="1" applyProtection="1">
      <alignment horizontal="center" vertical="center" wrapText="1"/>
      <protection locked="0"/>
    </xf>
    <xf numFmtId="0" fontId="13" fillId="3" borderId="57" xfId="0" applyFont="1" applyFill="1" applyBorder="1" applyAlignment="1" applyProtection="1">
      <alignment horizontal="center" vertical="center" wrapText="1"/>
      <protection locked="0"/>
    </xf>
    <xf numFmtId="0" fontId="13" fillId="3" borderId="58" xfId="0" applyFont="1" applyFill="1" applyBorder="1" applyAlignment="1" applyProtection="1">
      <alignment horizontal="center" vertical="center" wrapText="1"/>
      <protection locked="0"/>
    </xf>
    <xf numFmtId="0" fontId="11" fillId="11" borderId="40" xfId="0" applyFont="1" applyFill="1" applyBorder="1" applyAlignment="1" applyProtection="1">
      <alignment horizontal="center" vertical="center" wrapText="1"/>
      <protection locked="0"/>
    </xf>
    <xf numFmtId="0" fontId="11" fillId="11" borderId="50" xfId="0" applyFont="1" applyFill="1" applyBorder="1" applyAlignment="1" applyProtection="1">
      <alignment horizontal="center" vertical="center" wrapText="1"/>
      <protection locked="0"/>
    </xf>
    <xf numFmtId="0" fontId="11" fillId="11" borderId="31" xfId="0" applyFont="1" applyFill="1" applyBorder="1" applyAlignment="1" applyProtection="1">
      <alignment horizontal="center" vertical="center" wrapText="1"/>
      <protection locked="0"/>
    </xf>
    <xf numFmtId="0" fontId="11" fillId="11" borderId="54" xfId="0" applyFont="1" applyFill="1" applyBorder="1" applyAlignment="1" applyProtection="1">
      <alignment horizontal="center" vertical="center" wrapText="1"/>
      <protection locked="0"/>
    </xf>
    <xf numFmtId="0" fontId="11" fillId="11" borderId="42" xfId="0" applyFont="1" applyFill="1" applyBorder="1" applyAlignment="1" applyProtection="1">
      <alignment horizontal="center" vertical="center" wrapText="1"/>
      <protection locked="0"/>
    </xf>
    <xf numFmtId="0" fontId="11" fillId="11" borderId="51" xfId="0" applyFont="1" applyFill="1" applyBorder="1" applyAlignment="1" applyProtection="1">
      <alignment horizontal="center" vertical="center" wrapText="1"/>
      <protection locked="0"/>
    </xf>
    <xf numFmtId="0" fontId="13" fillId="3" borderId="40" xfId="0" applyFont="1" applyFill="1" applyBorder="1" applyAlignment="1" applyProtection="1">
      <alignment horizontal="center" vertical="center" wrapText="1"/>
      <protection locked="0"/>
    </xf>
    <xf numFmtId="0" fontId="13" fillId="3" borderId="50" xfId="0" applyFont="1" applyFill="1" applyBorder="1" applyAlignment="1" applyProtection="1">
      <alignment horizontal="center" vertical="center" wrapText="1"/>
      <protection locked="0"/>
    </xf>
    <xf numFmtId="0" fontId="13" fillId="3" borderId="31" xfId="0" applyFont="1" applyFill="1" applyBorder="1" applyAlignment="1" applyProtection="1">
      <alignment horizontal="center" vertical="center" wrapText="1"/>
      <protection locked="0"/>
    </xf>
    <xf numFmtId="0" fontId="13" fillId="3" borderId="54" xfId="0" applyFont="1" applyFill="1" applyBorder="1" applyAlignment="1" applyProtection="1">
      <alignment horizontal="center" vertical="center" wrapText="1"/>
      <protection locked="0"/>
    </xf>
    <xf numFmtId="0" fontId="13" fillId="3" borderId="42" xfId="0" applyFont="1" applyFill="1" applyBorder="1" applyAlignment="1" applyProtection="1">
      <alignment horizontal="center" vertical="center" wrapText="1"/>
      <protection locked="0"/>
    </xf>
    <xf numFmtId="0" fontId="13" fillId="3" borderId="51" xfId="0" applyFont="1" applyFill="1" applyBorder="1" applyAlignment="1" applyProtection="1">
      <alignment horizontal="center" vertical="center" wrapText="1"/>
      <protection locked="0"/>
    </xf>
    <xf numFmtId="0" fontId="17" fillId="3" borderId="40" xfId="0" applyFont="1" applyFill="1" applyBorder="1" applyAlignment="1" applyProtection="1">
      <alignment horizontal="center" vertical="center" wrapText="1"/>
      <protection locked="0"/>
    </xf>
    <xf numFmtId="0" fontId="17" fillId="3" borderId="50" xfId="0" applyFont="1" applyFill="1" applyBorder="1" applyAlignment="1" applyProtection="1">
      <alignment horizontal="center" vertical="center" wrapText="1"/>
      <protection locked="0"/>
    </xf>
    <xf numFmtId="0" fontId="17" fillId="3" borderId="31" xfId="0" applyFont="1" applyFill="1" applyBorder="1" applyAlignment="1" applyProtection="1">
      <alignment horizontal="center" vertical="center" wrapText="1"/>
      <protection locked="0"/>
    </xf>
    <xf numFmtId="0" fontId="17" fillId="3" borderId="54" xfId="0" applyFont="1" applyFill="1" applyBorder="1" applyAlignment="1" applyProtection="1">
      <alignment horizontal="center" vertical="center" wrapText="1"/>
      <protection locked="0"/>
    </xf>
    <xf numFmtId="0" fontId="17" fillId="3" borderId="42" xfId="0" applyFont="1" applyFill="1" applyBorder="1" applyAlignment="1" applyProtection="1">
      <alignment horizontal="center" vertical="center" wrapText="1"/>
      <protection locked="0"/>
    </xf>
    <xf numFmtId="0" fontId="17" fillId="3" borderId="51" xfId="0" applyFont="1" applyFill="1" applyBorder="1" applyAlignment="1" applyProtection="1">
      <alignment horizontal="center" vertical="center" wrapText="1"/>
      <protection locked="0"/>
    </xf>
    <xf numFmtId="9" fontId="17" fillId="3" borderId="33" xfId="2" applyFont="1" applyFill="1" applyBorder="1" applyAlignment="1" applyProtection="1">
      <alignment horizontal="center" vertical="center" wrapText="1"/>
      <protection locked="0"/>
    </xf>
    <xf numFmtId="9" fontId="17" fillId="3" borderId="34" xfId="2" applyFont="1" applyFill="1" applyBorder="1" applyAlignment="1" applyProtection="1">
      <alignment horizontal="center" vertical="center" wrapText="1"/>
      <protection locked="0"/>
    </xf>
    <xf numFmtId="9" fontId="17" fillId="3" borderId="35" xfId="2" applyFont="1" applyFill="1" applyBorder="1" applyAlignment="1" applyProtection="1">
      <alignment horizontal="center" vertical="center" wrapText="1"/>
      <protection locked="0"/>
    </xf>
    <xf numFmtId="9" fontId="17" fillId="12" borderId="45" xfId="0" applyNumberFormat="1" applyFont="1" applyFill="1" applyBorder="1" applyAlignment="1" applyProtection="1">
      <alignment horizontal="center" vertical="center" wrapText="1"/>
      <protection locked="0"/>
    </xf>
    <xf numFmtId="9" fontId="17" fillId="12" borderId="46" xfId="0" applyNumberFormat="1" applyFont="1" applyFill="1" applyBorder="1" applyAlignment="1" applyProtection="1">
      <alignment horizontal="center" vertical="center" wrapText="1"/>
      <protection locked="0"/>
    </xf>
    <xf numFmtId="9" fontId="17" fillId="12" borderId="49" xfId="0" applyNumberFormat="1" applyFont="1" applyFill="1" applyBorder="1" applyAlignment="1" applyProtection="1">
      <alignment horizontal="center" vertical="center" wrapText="1"/>
      <protection locked="0"/>
    </xf>
    <xf numFmtId="9" fontId="17" fillId="3" borderId="37" xfId="2" applyFont="1" applyFill="1" applyBorder="1" applyAlignment="1" applyProtection="1">
      <alignment horizontal="center" vertical="center" wrapText="1"/>
      <protection locked="0"/>
    </xf>
    <xf numFmtId="9" fontId="17" fillId="3" borderId="38" xfId="2" applyFont="1" applyFill="1" applyBorder="1" applyAlignment="1" applyProtection="1">
      <alignment horizontal="center" vertical="center" wrapText="1"/>
      <protection locked="0"/>
    </xf>
    <xf numFmtId="9" fontId="17" fillId="3" borderId="39" xfId="2" applyFont="1" applyFill="1" applyBorder="1" applyAlignment="1" applyProtection="1">
      <alignment horizontal="center" vertical="center" wrapText="1"/>
      <protection locked="0"/>
    </xf>
    <xf numFmtId="0" fontId="8" fillId="12" borderId="74" xfId="0" applyFont="1" applyFill="1" applyBorder="1" applyAlignment="1" applyProtection="1">
      <alignment horizontal="center" vertical="center" wrapText="1"/>
      <protection locked="0"/>
    </xf>
    <xf numFmtId="0" fontId="8" fillId="12" borderId="75" xfId="0" applyFont="1" applyFill="1" applyBorder="1" applyAlignment="1" applyProtection="1">
      <alignment horizontal="center" vertical="center" wrapText="1"/>
      <protection locked="0"/>
    </xf>
    <xf numFmtId="0" fontId="8" fillId="12" borderId="44" xfId="0" applyFont="1" applyFill="1" applyBorder="1" applyAlignment="1" applyProtection="1">
      <alignment horizontal="center" vertical="center" wrapText="1"/>
      <protection locked="0"/>
    </xf>
    <xf numFmtId="0" fontId="8" fillId="12" borderId="71" xfId="0" applyFont="1" applyFill="1" applyBorder="1" applyAlignment="1" applyProtection="1">
      <alignment horizontal="center" vertical="center" wrapText="1"/>
      <protection locked="0"/>
    </xf>
    <xf numFmtId="0" fontId="8" fillId="12" borderId="72" xfId="0" applyFont="1" applyFill="1" applyBorder="1" applyAlignment="1" applyProtection="1">
      <alignment horizontal="center" vertical="center" wrapText="1"/>
      <protection locked="0"/>
    </xf>
    <xf numFmtId="0" fontId="8" fillId="12" borderId="73" xfId="0" applyFont="1" applyFill="1" applyBorder="1" applyAlignment="1" applyProtection="1">
      <alignment horizontal="center" vertical="center" wrapText="1"/>
      <protection locked="0"/>
    </xf>
    <xf numFmtId="0" fontId="22" fillId="12" borderId="71" xfId="0" applyFont="1" applyFill="1" applyBorder="1" applyAlignment="1" applyProtection="1">
      <alignment horizontal="center" vertical="center" wrapText="1"/>
      <protection locked="0"/>
    </xf>
    <xf numFmtId="0" fontId="22" fillId="12" borderId="72" xfId="0" applyFont="1" applyFill="1" applyBorder="1" applyAlignment="1" applyProtection="1">
      <alignment horizontal="center" vertical="center" wrapText="1"/>
      <protection locked="0"/>
    </xf>
    <xf numFmtId="0" fontId="22" fillId="12" borderId="73"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12" borderId="70" xfId="0" applyFont="1" applyFill="1" applyBorder="1" applyAlignment="1" applyProtection="1">
      <alignment horizontal="center" vertical="center" wrapText="1"/>
      <protection locked="0"/>
    </xf>
    <xf numFmtId="165" fontId="18" fillId="3" borderId="45" xfId="2" applyNumberFormat="1" applyFont="1" applyFill="1" applyBorder="1" applyAlignment="1" applyProtection="1">
      <alignment horizontal="center" vertical="center" wrapText="1"/>
      <protection locked="0"/>
    </xf>
    <xf numFmtId="165" fontId="18" fillId="3" borderId="46" xfId="2" applyNumberFormat="1" applyFont="1" applyFill="1" applyBorder="1" applyAlignment="1" applyProtection="1">
      <alignment horizontal="center" vertical="center" wrapText="1"/>
      <protection locked="0"/>
    </xf>
    <xf numFmtId="165" fontId="18" fillId="3" borderId="49" xfId="2" applyNumberFormat="1" applyFont="1" applyFill="1" applyBorder="1" applyAlignment="1" applyProtection="1">
      <alignment horizontal="center" vertical="center" wrapText="1"/>
      <protection locked="0"/>
    </xf>
    <xf numFmtId="0" fontId="15" fillId="15" borderId="40" xfId="0" applyFont="1" applyFill="1" applyBorder="1" applyAlignment="1" applyProtection="1">
      <alignment horizontal="center" vertical="center" wrapText="1"/>
      <protection locked="0"/>
    </xf>
    <xf numFmtId="0" fontId="15" fillId="15" borderId="41" xfId="0" applyFont="1" applyFill="1" applyBorder="1" applyAlignment="1" applyProtection="1">
      <alignment horizontal="center" vertical="center" wrapText="1"/>
      <protection locked="0"/>
    </xf>
    <xf numFmtId="0" fontId="15" fillId="15" borderId="50" xfId="0" applyFont="1" applyFill="1" applyBorder="1" applyAlignment="1" applyProtection="1">
      <alignment horizontal="center" vertical="center" wrapText="1"/>
      <protection locked="0"/>
    </xf>
    <xf numFmtId="0" fontId="15" fillId="15" borderId="42" xfId="0" applyFont="1" applyFill="1" applyBorder="1" applyAlignment="1" applyProtection="1">
      <alignment horizontal="center" vertical="center" wrapText="1"/>
      <protection locked="0"/>
    </xf>
    <xf numFmtId="0" fontId="15" fillId="15" borderId="43" xfId="0" applyFont="1" applyFill="1" applyBorder="1" applyAlignment="1" applyProtection="1">
      <alignment horizontal="center" vertical="center" wrapText="1"/>
      <protection locked="0"/>
    </xf>
    <xf numFmtId="0" fontId="15" fillId="15" borderId="51" xfId="0" applyFont="1" applyFill="1" applyBorder="1" applyAlignment="1" applyProtection="1">
      <alignment horizontal="center" vertical="center" wrapText="1"/>
      <protection locked="0"/>
    </xf>
    <xf numFmtId="0" fontId="11" fillId="14" borderId="40" xfId="0" applyFont="1" applyFill="1" applyBorder="1" applyAlignment="1" applyProtection="1">
      <alignment horizontal="center" vertical="center" wrapText="1"/>
      <protection locked="0"/>
    </xf>
    <xf numFmtId="0" fontId="11" fillId="14" borderId="41" xfId="0" applyFont="1" applyFill="1" applyBorder="1" applyAlignment="1" applyProtection="1">
      <alignment horizontal="center" vertical="center" wrapText="1"/>
      <protection locked="0"/>
    </xf>
    <xf numFmtId="0" fontId="11" fillId="14" borderId="64" xfId="0" applyFont="1" applyFill="1" applyBorder="1" applyAlignment="1" applyProtection="1">
      <alignment horizontal="center" vertical="center" wrapText="1"/>
      <protection locked="0"/>
    </xf>
    <xf numFmtId="0" fontId="11" fillId="14" borderId="31" xfId="0" applyFont="1" applyFill="1" applyBorder="1" applyAlignment="1" applyProtection="1">
      <alignment horizontal="center" vertical="center" wrapText="1"/>
      <protection locked="0"/>
    </xf>
    <xf numFmtId="0" fontId="11" fillId="14" borderId="0" xfId="0" applyFont="1" applyFill="1" applyAlignment="1" applyProtection="1">
      <alignment horizontal="center" vertical="center" wrapText="1"/>
      <protection locked="0"/>
    </xf>
    <xf numFmtId="0" fontId="11" fillId="14" borderId="52" xfId="0" applyFont="1" applyFill="1" applyBorder="1" applyAlignment="1" applyProtection="1">
      <alignment horizontal="center" vertical="center" wrapText="1"/>
      <protection locked="0"/>
    </xf>
    <xf numFmtId="0" fontId="11" fillId="14" borderId="63" xfId="0" applyFont="1" applyFill="1" applyBorder="1" applyAlignment="1" applyProtection="1">
      <alignment horizontal="center" vertical="center" wrapText="1"/>
      <protection locked="0"/>
    </xf>
    <xf numFmtId="0" fontId="11" fillId="14" borderId="55" xfId="0" applyFont="1" applyFill="1" applyBorder="1" applyAlignment="1" applyProtection="1">
      <alignment horizontal="center" vertical="center" wrapText="1"/>
      <protection locked="0"/>
    </xf>
    <xf numFmtId="0" fontId="11" fillId="14" borderId="56" xfId="0" applyFont="1" applyFill="1" applyBorder="1" applyAlignment="1" applyProtection="1">
      <alignment horizontal="center" vertical="center" wrapText="1"/>
      <protection locked="0"/>
    </xf>
    <xf numFmtId="0" fontId="11" fillId="14" borderId="57" xfId="0" applyFont="1" applyFill="1" applyBorder="1" applyAlignment="1" applyProtection="1">
      <alignment horizontal="center" vertical="center" wrapText="1"/>
      <protection locked="0"/>
    </xf>
    <xf numFmtId="0" fontId="22" fillId="12" borderId="74" xfId="0" applyFont="1" applyFill="1" applyBorder="1" applyAlignment="1" applyProtection="1">
      <alignment horizontal="center" vertical="center" wrapText="1"/>
      <protection locked="0"/>
    </xf>
    <xf numFmtId="0" fontId="22" fillId="12" borderId="75" xfId="0" applyFont="1" applyFill="1" applyBorder="1" applyAlignment="1" applyProtection="1">
      <alignment horizontal="center" vertical="center" wrapText="1"/>
      <protection locked="0"/>
    </xf>
    <xf numFmtId="0" fontId="22" fillId="12" borderId="44" xfId="0" applyFont="1" applyFill="1" applyBorder="1" applyAlignment="1" applyProtection="1">
      <alignment horizontal="center" vertical="center" wrapText="1"/>
      <protection locked="0"/>
    </xf>
    <xf numFmtId="0" fontId="11" fillId="10" borderId="11" xfId="3" applyFont="1" applyFill="1" applyBorder="1" applyAlignment="1" applyProtection="1">
      <alignment horizontal="center" vertical="center" wrapText="1"/>
      <protection locked="0"/>
    </xf>
    <xf numFmtId="0" fontId="11" fillId="10" borderId="12" xfId="3" applyFont="1" applyFill="1" applyBorder="1" applyAlignment="1" applyProtection="1">
      <alignment horizontal="center" vertical="center" wrapText="1"/>
      <protection locked="0"/>
    </xf>
    <xf numFmtId="0" fontId="11" fillId="11" borderId="28" xfId="0" applyFont="1" applyFill="1" applyBorder="1" applyAlignment="1" applyProtection="1">
      <alignment horizontal="center" vertical="center" wrapText="1"/>
      <protection locked="0"/>
    </xf>
    <xf numFmtId="0" fontId="11" fillId="11" borderId="29" xfId="0" applyFont="1" applyFill="1" applyBorder="1" applyAlignment="1" applyProtection="1">
      <alignment horizontal="center" vertical="center" wrapText="1"/>
      <protection locked="0"/>
    </xf>
    <xf numFmtId="0" fontId="11" fillId="11" borderId="30" xfId="0" applyFont="1" applyFill="1" applyBorder="1" applyAlignment="1" applyProtection="1">
      <alignment horizontal="center" vertical="center" wrapText="1"/>
      <protection locked="0"/>
    </xf>
    <xf numFmtId="0" fontId="15" fillId="15" borderId="23" xfId="0" applyFont="1" applyFill="1" applyBorder="1" applyAlignment="1" applyProtection="1">
      <alignment horizontal="center" vertical="center" wrapText="1"/>
      <protection locked="0"/>
    </xf>
    <xf numFmtId="0" fontId="15" fillId="15" borderId="24" xfId="0" applyFont="1" applyFill="1" applyBorder="1" applyAlignment="1" applyProtection="1">
      <alignment horizontal="center" vertical="center" wrapText="1"/>
      <protection locked="0"/>
    </xf>
    <xf numFmtId="0" fontId="15" fillId="15" borderId="25" xfId="0" applyFont="1" applyFill="1" applyBorder="1" applyAlignment="1" applyProtection="1">
      <alignment horizontal="center" vertical="center" wrapText="1"/>
      <protection locked="0"/>
    </xf>
    <xf numFmtId="0" fontId="15" fillId="15" borderId="0" xfId="0" applyFont="1" applyFill="1" applyAlignment="1" applyProtection="1">
      <alignment horizontal="center" vertical="center" wrapText="1"/>
      <protection locked="0"/>
    </xf>
    <xf numFmtId="0" fontId="15" fillId="15" borderId="26" xfId="0" applyFont="1" applyFill="1" applyBorder="1" applyAlignment="1" applyProtection="1">
      <alignment horizontal="center" vertical="center" wrapText="1"/>
      <protection locked="0"/>
    </xf>
    <xf numFmtId="0" fontId="11" fillId="14" borderId="48" xfId="0" applyFont="1" applyFill="1" applyBorder="1" applyAlignment="1" applyProtection="1">
      <alignment horizontal="center" vertical="center" wrapText="1"/>
      <protection locked="0"/>
    </xf>
    <xf numFmtId="0" fontId="11" fillId="14" borderId="85" xfId="0" applyFont="1" applyFill="1" applyBorder="1" applyAlignment="1" applyProtection="1">
      <alignment horizontal="center" vertical="center" wrapText="1"/>
      <protection locked="0"/>
    </xf>
    <xf numFmtId="0" fontId="11" fillId="14" borderId="22" xfId="0" applyFont="1" applyFill="1" applyBorder="1" applyAlignment="1" applyProtection="1">
      <alignment horizontal="center" vertical="center" wrapText="1"/>
      <protection locked="0"/>
    </xf>
    <xf numFmtId="0" fontId="11" fillId="14" borderId="86" xfId="0" applyFont="1" applyFill="1" applyBorder="1" applyAlignment="1" applyProtection="1">
      <alignment horizontal="center" vertical="center" wrapText="1"/>
      <protection locked="0"/>
    </xf>
    <xf numFmtId="0" fontId="11" fillId="14" borderId="24" xfId="0" applyFont="1" applyFill="1" applyBorder="1" applyAlignment="1" applyProtection="1">
      <alignment horizontal="center" vertical="center" wrapText="1"/>
      <protection locked="0"/>
    </xf>
    <xf numFmtId="0" fontId="11" fillId="14" borderId="27" xfId="0" applyFont="1" applyFill="1" applyBorder="1" applyAlignment="1" applyProtection="1">
      <alignment horizontal="center" vertical="center" wrapText="1"/>
      <protection locked="0"/>
    </xf>
    <xf numFmtId="0" fontId="11" fillId="14" borderId="84" xfId="0" applyFont="1" applyFill="1" applyBorder="1" applyAlignment="1" applyProtection="1">
      <alignment horizontal="center" vertical="center" wrapText="1"/>
      <protection locked="0"/>
    </xf>
    <xf numFmtId="0" fontId="11" fillId="11" borderId="16" xfId="0" applyFont="1" applyFill="1" applyBorder="1" applyAlignment="1" applyProtection="1">
      <alignment horizontal="center" vertical="center" wrapText="1"/>
      <protection locked="0"/>
    </xf>
    <xf numFmtId="0" fontId="11" fillId="11" borderId="17" xfId="0" applyFont="1" applyFill="1" applyBorder="1" applyAlignment="1" applyProtection="1">
      <alignment horizontal="center" vertical="center" wrapText="1"/>
      <protection locked="0"/>
    </xf>
    <xf numFmtId="0" fontId="11" fillId="11" borderId="14" xfId="0" applyFont="1" applyFill="1" applyBorder="1" applyAlignment="1" applyProtection="1">
      <alignment horizontal="center" vertical="center" wrapText="1"/>
      <protection locked="0"/>
    </xf>
    <xf numFmtId="0" fontId="11" fillId="11" borderId="15" xfId="0" applyFont="1" applyFill="1" applyBorder="1" applyAlignment="1" applyProtection="1">
      <alignment horizontal="center" vertical="center" wrapText="1"/>
      <protection locked="0"/>
    </xf>
    <xf numFmtId="0" fontId="11" fillId="11" borderId="21" xfId="0" applyFont="1" applyFill="1" applyBorder="1" applyAlignment="1" applyProtection="1">
      <alignment horizontal="center" vertical="center" textRotation="90" wrapText="1"/>
      <protection locked="0"/>
    </xf>
    <xf numFmtId="0" fontId="11" fillId="11" borderId="0" xfId="0" applyFont="1" applyFill="1" applyAlignment="1" applyProtection="1">
      <alignment horizontal="center" vertical="center" wrapText="1"/>
      <protection locked="0"/>
    </xf>
    <xf numFmtId="0" fontId="15" fillId="11" borderId="28" xfId="0" applyFont="1" applyFill="1" applyBorder="1" applyAlignment="1" applyProtection="1">
      <alignment horizontal="center" vertical="center"/>
      <protection locked="0"/>
    </xf>
    <xf numFmtId="0" fontId="15" fillId="11" borderId="29" xfId="0" applyFont="1" applyFill="1" applyBorder="1" applyAlignment="1" applyProtection="1">
      <alignment horizontal="center" vertical="center"/>
      <protection locked="0"/>
    </xf>
    <xf numFmtId="0" fontId="15" fillId="11" borderId="30" xfId="0" applyFont="1" applyFill="1" applyBorder="1" applyAlignment="1" applyProtection="1">
      <alignment horizontal="center" vertical="center"/>
      <protection locked="0"/>
    </xf>
    <xf numFmtId="165" fontId="13" fillId="3" borderId="67" xfId="0" applyNumberFormat="1" applyFont="1" applyFill="1" applyBorder="1" applyAlignment="1" applyProtection="1">
      <alignment horizontal="center" vertical="center" wrapText="1"/>
      <protection locked="0"/>
    </xf>
    <xf numFmtId="14" fontId="17" fillId="3" borderId="67" xfId="0" applyNumberFormat="1" applyFont="1" applyFill="1" applyBorder="1" applyAlignment="1" applyProtection="1">
      <alignment horizontal="center" vertical="center" wrapText="1"/>
      <protection locked="0"/>
    </xf>
    <xf numFmtId="0" fontId="8" fillId="3" borderId="67" xfId="0" applyFont="1" applyFill="1" applyBorder="1" applyAlignment="1" applyProtection="1">
      <alignment horizontal="center" vertical="center" wrapText="1"/>
      <protection locked="0"/>
    </xf>
    <xf numFmtId="165" fontId="18" fillId="3" borderId="67" xfId="2" applyNumberFormat="1" applyFont="1" applyFill="1" applyBorder="1" applyAlignment="1" applyProtection="1">
      <alignment horizontal="center" vertical="center" wrapText="1"/>
      <protection locked="0"/>
    </xf>
    <xf numFmtId="9" fontId="17" fillId="12" borderId="67" xfId="0" applyNumberFormat="1" applyFont="1" applyFill="1" applyBorder="1" applyAlignment="1" applyProtection="1">
      <alignment horizontal="center" vertical="center" wrapText="1"/>
      <protection locked="0"/>
    </xf>
    <xf numFmtId="0" fontId="11" fillId="11" borderId="56" xfId="0" applyFont="1" applyFill="1" applyBorder="1" applyAlignment="1" applyProtection="1">
      <alignment horizontal="center" vertical="center" wrapText="1"/>
      <protection locked="0"/>
    </xf>
    <xf numFmtId="0" fontId="11" fillId="11" borderId="57" xfId="0" applyFont="1" applyFill="1" applyBorder="1" applyAlignment="1" applyProtection="1">
      <alignment horizontal="center" vertical="center" wrapText="1"/>
      <protection locked="0"/>
    </xf>
    <xf numFmtId="0" fontId="11" fillId="11" borderId="58" xfId="0" applyFont="1" applyFill="1" applyBorder="1" applyAlignment="1" applyProtection="1">
      <alignment horizontal="center" vertical="center" wrapText="1"/>
      <protection locked="0"/>
    </xf>
    <xf numFmtId="0" fontId="13" fillId="3" borderId="67" xfId="0" applyFont="1" applyFill="1" applyBorder="1" applyAlignment="1" applyProtection="1">
      <alignment horizontal="center" vertical="center" wrapText="1"/>
      <protection locked="0"/>
    </xf>
    <xf numFmtId="14" fontId="13" fillId="3" borderId="67" xfId="0" applyNumberFormat="1" applyFont="1" applyFill="1" applyBorder="1" applyAlignment="1" applyProtection="1">
      <alignment horizontal="center" vertical="center" wrapText="1"/>
      <protection locked="0"/>
    </xf>
    <xf numFmtId="0" fontId="11" fillId="11" borderId="1" xfId="0" applyFont="1" applyFill="1" applyBorder="1" applyAlignment="1" applyProtection="1">
      <alignment horizontal="center" vertical="center" wrapText="1"/>
      <protection locked="0"/>
    </xf>
    <xf numFmtId="0" fontId="11" fillId="11" borderId="61" xfId="0" applyFont="1" applyFill="1" applyBorder="1" applyAlignment="1" applyProtection="1">
      <alignment horizontal="center" vertical="center" wrapText="1"/>
      <protection locked="0"/>
    </xf>
    <xf numFmtId="0" fontId="11" fillId="14" borderId="65" xfId="0" applyFont="1" applyFill="1" applyBorder="1" applyAlignment="1" applyProtection="1">
      <alignment horizontal="center" vertical="center" wrapText="1"/>
      <protection locked="0"/>
    </xf>
    <xf numFmtId="0" fontId="11" fillId="14" borderId="66" xfId="0" applyFont="1" applyFill="1" applyBorder="1" applyAlignment="1" applyProtection="1">
      <alignment horizontal="center" vertical="center" wrapText="1"/>
      <protection locked="0"/>
    </xf>
    <xf numFmtId="0" fontId="11" fillId="11" borderId="62" xfId="0" applyFont="1" applyFill="1" applyBorder="1" applyAlignment="1" applyProtection="1">
      <alignment horizontal="center" vertical="center" textRotation="90" wrapText="1"/>
      <protection locked="0"/>
    </xf>
    <xf numFmtId="0" fontId="11" fillId="11" borderId="16" xfId="0" applyFont="1" applyFill="1" applyBorder="1" applyAlignment="1" applyProtection="1">
      <alignment horizontal="center" vertical="center" textRotation="90" wrapText="1"/>
      <protection locked="0"/>
    </xf>
    <xf numFmtId="0" fontId="11" fillId="11" borderId="36" xfId="0" applyFont="1" applyFill="1" applyBorder="1" applyAlignment="1" applyProtection="1">
      <alignment horizontal="center" vertical="center" textRotation="90" wrapText="1"/>
      <protection locked="0"/>
    </xf>
    <xf numFmtId="0" fontId="11" fillId="11" borderId="21" xfId="0" applyFont="1" applyFill="1" applyBorder="1" applyAlignment="1" applyProtection="1">
      <alignment horizontal="center" vertical="center" wrapText="1"/>
      <protection locked="0"/>
    </xf>
    <xf numFmtId="9" fontId="10" fillId="3" borderId="42" xfId="2" applyFont="1" applyFill="1" applyBorder="1" applyAlignment="1" applyProtection="1">
      <alignment horizontal="center" vertical="center" wrapText="1"/>
      <protection locked="0"/>
    </xf>
    <xf numFmtId="9" fontId="10" fillId="3" borderId="43" xfId="2" applyFont="1" applyFill="1" applyBorder="1" applyAlignment="1" applyProtection="1">
      <alignment horizontal="center" vertical="center" wrapText="1"/>
      <protection locked="0"/>
    </xf>
    <xf numFmtId="9" fontId="10" fillId="3" borderId="51" xfId="2" applyFont="1" applyFill="1" applyBorder="1" applyAlignment="1" applyProtection="1">
      <alignment horizontal="center" vertical="center" wrapText="1"/>
      <protection locked="0"/>
    </xf>
    <xf numFmtId="164" fontId="11" fillId="11" borderId="8" xfId="1" applyFont="1" applyFill="1" applyBorder="1" applyAlignment="1" applyProtection="1">
      <alignment horizontal="center" vertical="center" wrapText="1"/>
      <protection locked="0"/>
    </xf>
    <xf numFmtId="164" fontId="11" fillId="11" borderId="9" xfId="1" applyFont="1" applyFill="1" applyBorder="1" applyAlignment="1" applyProtection="1">
      <alignment horizontal="center" vertical="center" wrapText="1"/>
      <protection locked="0"/>
    </xf>
    <xf numFmtId="9" fontId="11" fillId="11" borderId="9" xfId="1" applyNumberFormat="1" applyFont="1" applyFill="1" applyBorder="1" applyAlignment="1" applyProtection="1">
      <alignment horizontal="center" vertical="center" wrapText="1"/>
      <protection locked="0"/>
    </xf>
    <xf numFmtId="9" fontId="11" fillId="11" borderId="10" xfId="1" applyNumberFormat="1" applyFont="1" applyFill="1" applyBorder="1" applyAlignment="1" applyProtection="1">
      <alignment horizontal="center" vertical="center" wrapText="1"/>
      <protection locked="0"/>
    </xf>
    <xf numFmtId="0" fontId="5" fillId="2" borderId="0" xfId="3" applyFont="1" applyFill="1" applyAlignment="1" applyProtection="1">
      <alignment horizontal="center" vertical="center" wrapText="1"/>
      <protection locked="0"/>
    </xf>
    <xf numFmtId="0" fontId="5" fillId="2" borderId="18" xfId="3" applyFont="1" applyFill="1" applyBorder="1" applyAlignment="1" applyProtection="1">
      <alignment horizontal="center" vertical="center" wrapText="1"/>
      <protection locked="0"/>
    </xf>
    <xf numFmtId="14" fontId="17" fillId="3" borderId="33" xfId="0" applyNumberFormat="1" applyFont="1" applyFill="1" applyBorder="1" applyAlignment="1" applyProtection="1">
      <alignment horizontal="center" vertical="center" wrapText="1"/>
      <protection locked="0"/>
    </xf>
    <xf numFmtId="14" fontId="17" fillId="3" borderId="34" xfId="0" applyNumberFormat="1" applyFont="1" applyFill="1" applyBorder="1" applyAlignment="1" applyProtection="1">
      <alignment horizontal="center" vertical="center" wrapText="1"/>
      <protection locked="0"/>
    </xf>
    <xf numFmtId="14" fontId="17" fillId="3" borderId="35" xfId="0" applyNumberFormat="1" applyFont="1" applyFill="1" applyBorder="1" applyAlignment="1" applyProtection="1">
      <alignment horizontal="center" vertical="center" wrapText="1"/>
      <protection locked="0"/>
    </xf>
    <xf numFmtId="0" fontId="15" fillId="2" borderId="0" xfId="3" applyFont="1" applyFill="1" applyAlignment="1" applyProtection="1">
      <alignment horizontal="left" vertical="center" wrapText="1"/>
      <protection locked="0"/>
    </xf>
    <xf numFmtId="0" fontId="5" fillId="2" borderId="0" xfId="3" applyFont="1" applyFill="1" applyBorder="1" applyAlignment="1" applyProtection="1">
      <alignment horizontal="center" vertical="center" wrapText="1"/>
      <protection locked="0"/>
    </xf>
    <xf numFmtId="0" fontId="15" fillId="10" borderId="67" xfId="3" applyFont="1" applyFill="1" applyBorder="1" applyAlignment="1" applyProtection="1">
      <alignment horizontal="center" vertical="center" wrapText="1"/>
      <protection locked="0"/>
    </xf>
    <xf numFmtId="0" fontId="5" fillId="2" borderId="67" xfId="3" applyFont="1" applyFill="1" applyBorder="1" applyAlignment="1" applyProtection="1">
      <alignment horizontal="center" vertical="center" wrapText="1"/>
      <protection locked="0"/>
    </xf>
    <xf numFmtId="9" fontId="20" fillId="13" borderId="89" xfId="0" applyNumberFormat="1" applyFont="1" applyFill="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2" fillId="0" borderId="59"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47" xfId="0" applyFont="1" applyBorder="1" applyAlignment="1" applyProtection="1">
      <alignment horizontal="center" vertical="center"/>
      <protection locked="0"/>
    </xf>
    <xf numFmtId="0" fontId="11" fillId="11" borderId="60" xfId="0" applyFont="1" applyFill="1" applyBorder="1" applyAlignment="1" applyProtection="1">
      <alignment horizontal="center" vertical="center" wrapText="1"/>
      <protection locked="0"/>
    </xf>
    <xf numFmtId="0" fontId="17" fillId="3" borderId="67" xfId="0" applyFont="1" applyFill="1" applyBorder="1" applyAlignment="1" applyProtection="1">
      <alignment horizontal="center" vertical="center" wrapText="1"/>
      <protection locked="0"/>
    </xf>
    <xf numFmtId="0" fontId="17" fillId="0" borderId="67" xfId="0" applyFont="1" applyBorder="1" applyAlignment="1" applyProtection="1">
      <alignment horizontal="center" vertical="center" wrapText="1"/>
      <protection locked="0"/>
    </xf>
    <xf numFmtId="0" fontId="14" fillId="9" borderId="0" xfId="0" applyFont="1" applyFill="1" applyAlignment="1" applyProtection="1">
      <alignment horizontal="center" vertical="center" wrapText="1"/>
      <protection locked="0"/>
    </xf>
    <xf numFmtId="0" fontId="13" fillId="0" borderId="67" xfId="0" applyFont="1" applyBorder="1" applyAlignment="1" applyProtection="1">
      <alignment horizontal="center" vertical="center" wrapText="1"/>
      <protection locked="0"/>
    </xf>
    <xf numFmtId="0" fontId="19" fillId="9" borderId="0" xfId="0" applyFont="1" applyFill="1" applyAlignment="1" applyProtection="1">
      <alignment horizontal="center" vertical="center" wrapText="1"/>
      <protection locked="0"/>
    </xf>
    <xf numFmtId="9" fontId="13" fillId="3" borderId="56" xfId="0" applyNumberFormat="1" applyFont="1" applyFill="1" applyBorder="1" applyAlignment="1" applyProtection="1">
      <alignment horizontal="center" vertical="center" wrapText="1"/>
      <protection locked="0"/>
    </xf>
    <xf numFmtId="14" fontId="13" fillId="3" borderId="56" xfId="0" applyNumberFormat="1" applyFont="1" applyFill="1" applyBorder="1" applyAlignment="1" applyProtection="1">
      <alignment horizontal="center" vertical="center" wrapText="1"/>
      <protection locked="0"/>
    </xf>
    <xf numFmtId="0" fontId="34" fillId="0" borderId="76" xfId="0" applyFont="1" applyBorder="1" applyAlignment="1">
      <alignment horizontal="center" vertical="center" wrapText="1"/>
    </xf>
    <xf numFmtId="0" fontId="34" fillId="0" borderId="72" xfId="0" applyFont="1" applyBorder="1" applyAlignment="1">
      <alignment horizontal="center" vertical="center" wrapText="1"/>
    </xf>
    <xf numFmtId="0" fontId="34" fillId="0" borderId="93" xfId="0" applyFont="1" applyBorder="1" applyAlignment="1">
      <alignment horizontal="center" vertical="center" wrapText="1"/>
    </xf>
    <xf numFmtId="9" fontId="28" fillId="0" borderId="59" xfId="4" applyNumberFormat="1" applyFont="1" applyBorder="1" applyAlignment="1">
      <alignment horizontal="center" vertical="center" wrapText="1"/>
    </xf>
    <xf numFmtId="9" fontId="28" fillId="0" borderId="34" xfId="4" applyNumberFormat="1" applyFont="1" applyBorder="1" applyAlignment="1">
      <alignment horizontal="center" vertical="center" wrapText="1"/>
    </xf>
    <xf numFmtId="9" fontId="28" fillId="0" borderId="47" xfId="4" applyNumberFormat="1" applyFont="1" applyBorder="1" applyAlignment="1">
      <alignment horizontal="center" vertical="center" wrapText="1"/>
    </xf>
    <xf numFmtId="0" fontId="30" fillId="0" borderId="76" xfId="4" applyFont="1" applyBorder="1" applyAlignment="1">
      <alignment horizontal="center" vertical="center" wrapText="1"/>
    </xf>
    <xf numFmtId="0" fontId="30" fillId="0" borderId="72" xfId="4" applyFont="1" applyBorder="1" applyAlignment="1">
      <alignment horizontal="center" vertical="center" wrapText="1"/>
    </xf>
    <xf numFmtId="0" fontId="30" fillId="0" borderId="73" xfId="4" applyFont="1" applyBorder="1" applyAlignment="1">
      <alignment horizontal="center" vertical="center" wrapText="1"/>
    </xf>
    <xf numFmtId="0" fontId="6" fillId="0" borderId="76" xfId="4" applyFont="1" applyBorder="1" applyAlignment="1">
      <alignment horizontal="left" vertical="center"/>
    </xf>
    <xf numFmtId="0" fontId="6" fillId="0" borderId="73" xfId="4" applyFont="1" applyBorder="1" applyAlignment="1">
      <alignment horizontal="left" vertical="center"/>
    </xf>
    <xf numFmtId="0" fontId="30" fillId="0" borderId="1" xfId="4" applyFont="1" applyBorder="1" applyAlignment="1">
      <alignment horizontal="center" vertical="center" wrapText="1"/>
    </xf>
    <xf numFmtId="0" fontId="27" fillId="17" borderId="76" xfId="4" applyFont="1" applyFill="1" applyBorder="1" applyAlignment="1">
      <alignment horizontal="center" vertical="center" wrapText="1"/>
    </xf>
    <xf numFmtId="0" fontId="27" fillId="17" borderId="72" xfId="4" applyFont="1" applyFill="1" applyBorder="1" applyAlignment="1">
      <alignment horizontal="center" vertical="center" wrapText="1"/>
    </xf>
    <xf numFmtId="0" fontId="27" fillId="17" borderId="73" xfId="4" applyFont="1" applyFill="1" applyBorder="1" applyAlignment="1">
      <alignment horizontal="center" vertical="center" wrapText="1"/>
    </xf>
    <xf numFmtId="14" fontId="30" fillId="0" borderId="1" xfId="4" applyNumberFormat="1" applyFont="1" applyBorder="1" applyAlignment="1">
      <alignment horizontal="center" vertical="center" wrapText="1"/>
    </xf>
    <xf numFmtId="0" fontId="27" fillId="17" borderId="1" xfId="4" applyFont="1" applyFill="1" applyBorder="1" applyAlignment="1">
      <alignment horizontal="center" vertical="center"/>
    </xf>
    <xf numFmtId="0" fontId="30" fillId="0" borderId="2" xfId="4" applyFont="1" applyBorder="1" applyAlignment="1">
      <alignment horizontal="left" vertical="center" wrapText="1"/>
    </xf>
    <xf numFmtId="0" fontId="30" fillId="0" borderId="3" xfId="4" applyFont="1" applyBorder="1" applyAlignment="1">
      <alignment horizontal="left" vertical="center" wrapText="1"/>
    </xf>
    <xf numFmtId="0" fontId="30" fillId="0" borderId="77" xfId="4" applyFont="1" applyBorder="1" applyAlignment="1">
      <alignment horizontal="left" vertical="center" wrapText="1"/>
    </xf>
    <xf numFmtId="0" fontId="6" fillId="17" borderId="1" xfId="4" applyFont="1" applyFill="1" applyBorder="1" applyAlignment="1">
      <alignment horizontal="center" vertical="center"/>
    </xf>
    <xf numFmtId="0" fontId="30" fillId="0" borderId="81" xfId="4" applyFont="1" applyBorder="1" applyAlignment="1">
      <alignment horizontal="left" vertical="center"/>
    </xf>
    <xf numFmtId="0" fontId="30" fillId="0" borderId="82" xfId="4" applyFont="1" applyBorder="1" applyAlignment="1">
      <alignment horizontal="left" vertical="center"/>
    </xf>
    <xf numFmtId="0" fontId="30" fillId="0" borderId="83" xfId="4" applyFont="1" applyBorder="1" applyAlignment="1">
      <alignment horizontal="left" vertical="center"/>
    </xf>
    <xf numFmtId="0" fontId="6" fillId="0" borderId="72" xfId="4" applyFont="1" applyBorder="1" applyAlignment="1">
      <alignment horizontal="center" vertical="center"/>
    </xf>
    <xf numFmtId="0" fontId="6" fillId="0" borderId="73" xfId="4" applyFont="1" applyBorder="1" applyAlignment="1">
      <alignment horizontal="center" vertical="center"/>
    </xf>
    <xf numFmtId="0" fontId="6" fillId="0" borderId="76" xfId="4" applyFont="1" applyBorder="1" applyAlignment="1">
      <alignment horizontal="center" vertical="center"/>
    </xf>
    <xf numFmtId="0" fontId="28" fillId="0" borderId="0" xfId="4" applyFont="1"/>
    <xf numFmtId="0" fontId="28" fillId="0" borderId="78" xfId="4" applyFont="1" applyBorder="1"/>
    <xf numFmtId="0" fontId="28" fillId="0" borderId="88" xfId="4" applyFont="1" applyBorder="1"/>
    <xf numFmtId="0" fontId="28" fillId="0" borderId="38" xfId="4" applyFont="1" applyBorder="1"/>
    <xf numFmtId="0" fontId="28" fillId="0" borderId="79" xfId="4" applyFont="1" applyBorder="1"/>
    <xf numFmtId="0" fontId="28" fillId="0" borderId="80" xfId="4" applyFont="1" applyBorder="1"/>
    <xf numFmtId="0" fontId="27" fillId="0" borderId="1" xfId="4" applyFont="1" applyBorder="1" applyAlignment="1">
      <alignment horizontal="left" vertical="center" wrapText="1"/>
    </xf>
    <xf numFmtId="0" fontId="28" fillId="0" borderId="76" xfId="4" applyFont="1" applyBorder="1" applyAlignment="1">
      <alignment horizontal="center" vertical="center"/>
    </xf>
    <xf numFmtId="0" fontId="28" fillId="0" borderId="72" xfId="4" applyFont="1" applyBorder="1" applyAlignment="1">
      <alignment horizontal="center" vertical="center"/>
    </xf>
    <xf numFmtId="0" fontId="28" fillId="0" borderId="73" xfId="4" applyFont="1" applyBorder="1" applyAlignment="1">
      <alignment horizontal="center" vertical="center"/>
    </xf>
    <xf numFmtId="0" fontId="27" fillId="16" borderId="1" xfId="4" applyFont="1" applyFill="1" applyBorder="1" applyAlignment="1">
      <alignment horizontal="center" vertical="center"/>
    </xf>
    <xf numFmtId="0" fontId="27" fillId="0" borderId="76" xfId="4" applyFont="1" applyBorder="1" applyAlignment="1">
      <alignment horizontal="left" vertical="center" wrapText="1"/>
    </xf>
    <xf numFmtId="0" fontId="27" fillId="0" borderId="73" xfId="4" applyFont="1" applyBorder="1" applyAlignment="1">
      <alignment horizontal="left" vertical="center" wrapText="1"/>
    </xf>
    <xf numFmtId="0" fontId="27" fillId="0" borderId="76" xfId="4" applyFont="1" applyBorder="1" applyAlignment="1">
      <alignment horizontal="center" vertical="center"/>
    </xf>
    <xf numFmtId="0" fontId="27" fillId="0" borderId="72" xfId="4" applyFont="1" applyBorder="1" applyAlignment="1">
      <alignment horizontal="center" vertical="center"/>
    </xf>
    <xf numFmtId="0" fontId="27" fillId="0" borderId="73" xfId="4" applyFont="1" applyBorder="1" applyAlignment="1">
      <alignment horizontal="center" vertical="center"/>
    </xf>
    <xf numFmtId="0" fontId="27" fillId="0" borderId="76" xfId="4" applyFont="1" applyBorder="1" applyAlignment="1">
      <alignment horizontal="center" vertical="center" wrapText="1"/>
    </xf>
    <xf numFmtId="0" fontId="27" fillId="0" borderId="72" xfId="4" applyFont="1" applyBorder="1" applyAlignment="1">
      <alignment horizontal="center" vertical="center" wrapText="1"/>
    </xf>
    <xf numFmtId="0" fontId="27" fillId="0" borderId="73" xfId="4" applyFont="1" applyBorder="1" applyAlignment="1">
      <alignment horizontal="center" vertical="center" wrapText="1"/>
    </xf>
    <xf numFmtId="0" fontId="27" fillId="0" borderId="1" xfId="4" applyFont="1" applyBorder="1" applyAlignment="1">
      <alignment horizontal="center" vertical="center"/>
    </xf>
    <xf numFmtId="0" fontId="27" fillId="16" borderId="76" xfId="4" applyFont="1" applyFill="1" applyBorder="1" applyAlignment="1">
      <alignment horizontal="center" vertical="center"/>
    </xf>
    <xf numFmtId="0" fontId="27" fillId="16" borderId="72" xfId="4" applyFont="1" applyFill="1" applyBorder="1" applyAlignment="1">
      <alignment horizontal="center" vertical="center"/>
    </xf>
    <xf numFmtId="0" fontId="27" fillId="16" borderId="73" xfId="4" applyFont="1" applyFill="1" applyBorder="1" applyAlignment="1">
      <alignment horizontal="center" vertical="center"/>
    </xf>
    <xf numFmtId="9" fontId="30" fillId="0" borderId="76" xfId="4" applyNumberFormat="1" applyFont="1" applyBorder="1" applyAlignment="1">
      <alignment horizontal="center" vertical="center" wrapText="1"/>
    </xf>
    <xf numFmtId="9" fontId="30" fillId="0" borderId="73" xfId="4" applyNumberFormat="1" applyFont="1" applyBorder="1" applyAlignment="1">
      <alignment horizontal="center" vertical="center" wrapText="1"/>
    </xf>
    <xf numFmtId="0" fontId="27" fillId="0" borderId="59" xfId="4" applyFont="1" applyBorder="1" applyAlignment="1">
      <alignment horizontal="center" vertical="center" wrapText="1"/>
    </xf>
    <xf numFmtId="0" fontId="27" fillId="0" borderId="47" xfId="4" applyFont="1" applyBorder="1" applyAlignment="1">
      <alignment horizontal="center" vertical="center" wrapText="1"/>
    </xf>
    <xf numFmtId="0" fontId="27" fillId="0" borderId="2" xfId="4" applyFont="1" applyBorder="1" applyAlignment="1">
      <alignment horizontal="center" vertical="center" wrapText="1"/>
    </xf>
    <xf numFmtId="0" fontId="27" fillId="0" borderId="77" xfId="4" applyFont="1" applyBorder="1" applyAlignment="1">
      <alignment horizontal="center" vertical="center" wrapText="1"/>
    </xf>
    <xf numFmtId="0" fontId="27" fillId="0" borderId="4" xfId="4" applyFont="1" applyBorder="1" applyAlignment="1">
      <alignment horizontal="center" vertical="center" wrapText="1"/>
    </xf>
    <xf numFmtId="0" fontId="27" fillId="0" borderId="6" xfId="4" applyFont="1" applyBorder="1" applyAlignment="1">
      <alignment horizontal="center" vertical="center" wrapText="1"/>
    </xf>
    <xf numFmtId="0" fontId="27" fillId="3" borderId="76" xfId="4" applyFont="1" applyFill="1" applyBorder="1" applyAlignment="1">
      <alignment horizontal="center" vertical="center"/>
    </xf>
    <xf numFmtId="0" fontId="27" fillId="3" borderId="72" xfId="4" applyFont="1" applyFill="1" applyBorder="1" applyAlignment="1">
      <alignment horizontal="center" vertical="center"/>
    </xf>
    <xf numFmtId="0" fontId="27" fillId="3" borderId="73" xfId="4" applyFont="1" applyFill="1" applyBorder="1" applyAlignment="1">
      <alignment horizontal="center" vertical="center"/>
    </xf>
    <xf numFmtId="0" fontId="27" fillId="0" borderId="3" xfId="4" applyFont="1" applyBorder="1" applyAlignment="1">
      <alignment horizontal="center" vertical="center" wrapText="1"/>
    </xf>
    <xf numFmtId="0" fontId="27" fillId="0" borderId="5" xfId="4" applyFont="1" applyBorder="1" applyAlignment="1">
      <alignment horizontal="center" vertical="center" wrapText="1"/>
    </xf>
    <xf numFmtId="0" fontId="30" fillId="0" borderId="1" xfId="0" applyFont="1" applyBorder="1" applyAlignment="1">
      <alignment horizontal="center" vertical="center" wrapText="1"/>
    </xf>
    <xf numFmtId="9" fontId="30" fillId="0" borderId="1" xfId="4" applyNumberFormat="1" applyFont="1" applyBorder="1" applyAlignment="1">
      <alignment horizontal="center" vertical="center" wrapText="1"/>
    </xf>
    <xf numFmtId="49" fontId="30" fillId="0" borderId="1" xfId="4" applyNumberFormat="1" applyFont="1" applyBorder="1" applyAlignment="1">
      <alignment horizontal="center" vertical="center" wrapText="1"/>
    </xf>
    <xf numFmtId="0" fontId="27" fillId="0" borderId="2" xfId="4" applyFont="1" applyBorder="1" applyAlignment="1">
      <alignment horizontal="center" vertical="center"/>
    </xf>
    <xf numFmtId="0" fontId="27" fillId="0" borderId="3" xfId="4" applyFont="1" applyBorder="1" applyAlignment="1">
      <alignment horizontal="center" vertical="center"/>
    </xf>
    <xf numFmtId="0" fontId="27" fillId="0" borderId="77" xfId="4" applyFont="1" applyBorder="1" applyAlignment="1">
      <alignment horizontal="center" vertical="center"/>
    </xf>
    <xf numFmtId="0" fontId="27" fillId="0" borderId="4" xfId="4" applyFont="1" applyBorder="1" applyAlignment="1">
      <alignment horizontal="center" vertical="center"/>
    </xf>
    <xf numFmtId="0" fontId="27" fillId="0" borderId="5" xfId="4" applyFont="1" applyBorder="1" applyAlignment="1">
      <alignment horizontal="center" vertical="center"/>
    </xf>
    <xf numFmtId="0" fontId="27" fillId="0" borderId="6" xfId="4" applyFont="1" applyBorder="1" applyAlignment="1">
      <alignment horizontal="center" vertical="center"/>
    </xf>
    <xf numFmtId="49" fontId="30" fillId="0" borderId="76" xfId="4" applyNumberFormat="1" applyFont="1" applyBorder="1" applyAlignment="1">
      <alignment horizontal="center" vertical="center" wrapText="1"/>
    </xf>
    <xf numFmtId="49" fontId="30" fillId="0" borderId="72" xfId="4" applyNumberFormat="1" applyFont="1" applyBorder="1" applyAlignment="1">
      <alignment horizontal="center" vertical="center" wrapText="1"/>
    </xf>
    <xf numFmtId="49" fontId="30" fillId="0" borderId="73" xfId="4" applyNumberFormat="1" applyFont="1" applyBorder="1" applyAlignment="1">
      <alignment horizontal="center" vertical="center" wrapText="1"/>
    </xf>
    <xf numFmtId="0" fontId="27" fillId="0" borderId="1" xfId="4" applyFont="1" applyBorder="1" applyAlignment="1">
      <alignment horizontal="center" vertical="center" wrapText="1"/>
    </xf>
    <xf numFmtId="14" fontId="27" fillId="0" borderId="1" xfId="4" applyNumberFormat="1" applyFont="1" applyBorder="1" applyAlignment="1">
      <alignment horizontal="center" vertical="center"/>
    </xf>
    <xf numFmtId="0" fontId="27" fillId="0" borderId="1" xfId="4" applyFont="1" applyBorder="1" applyAlignment="1">
      <alignment horizontal="center"/>
    </xf>
    <xf numFmtId="49" fontId="27" fillId="0" borderId="1" xfId="4" applyNumberFormat="1" applyFont="1" applyBorder="1" applyAlignment="1">
      <alignment horizontal="center"/>
    </xf>
    <xf numFmtId="0" fontId="30" fillId="0" borderId="76" xfId="0" applyFont="1" applyBorder="1" applyAlignment="1">
      <alignment horizontal="center" vertical="center" wrapText="1"/>
    </xf>
    <xf numFmtId="0" fontId="30" fillId="0" borderId="72" xfId="0" applyFont="1" applyBorder="1" applyAlignment="1">
      <alignment horizontal="center" vertical="center" wrapText="1"/>
    </xf>
    <xf numFmtId="0" fontId="30" fillId="0" borderId="93" xfId="0" applyFont="1" applyBorder="1" applyAlignment="1">
      <alignment horizontal="center" vertical="center" wrapText="1"/>
    </xf>
    <xf numFmtId="0" fontId="6" fillId="0" borderId="94" xfId="0" applyFont="1" applyBorder="1" applyAlignment="1">
      <alignment horizontal="left" vertical="center"/>
    </xf>
    <xf numFmtId="0" fontId="6" fillId="0" borderId="93" xfId="0" applyFont="1" applyBorder="1" applyAlignment="1">
      <alignment horizontal="left" vertical="center"/>
    </xf>
    <xf numFmtId="0" fontId="30" fillId="0" borderId="94" xfId="0" applyFont="1" applyBorder="1" applyAlignment="1">
      <alignment horizontal="center" vertical="center" wrapText="1"/>
    </xf>
    <xf numFmtId="0" fontId="30" fillId="0" borderId="73" xfId="0" applyFont="1" applyBorder="1" applyAlignment="1">
      <alignment horizontal="center" vertical="center" wrapText="1"/>
    </xf>
    <xf numFmtId="14" fontId="30" fillId="0" borderId="1" xfId="0" applyNumberFormat="1" applyFont="1" applyBorder="1" applyAlignment="1">
      <alignment horizontal="center" vertical="center" wrapText="1"/>
    </xf>
  </cellXfs>
  <cellStyles count="5">
    <cellStyle name="Moneda" xfId="1" builtinId="4"/>
    <cellStyle name="Normal" xfId="0" builtinId="0"/>
    <cellStyle name="Normal 2" xfId="3" xr:uid="{A3B91B24-86BD-421F-AD2C-89D8CA9AC621}"/>
    <cellStyle name="Normal 3" xfId="4" xr:uid="{204FFD06-D4F8-4798-BB8B-8361FE1AF542}"/>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 GES-INV-001'!$C$30</c:f>
              <c:strCache>
                <c:ptCount val="1"/>
                <c:pt idx="0">
                  <c:v>Resultado monitoreo</c:v>
                </c:pt>
              </c:strCache>
            </c:strRef>
          </c:tx>
          <c:spPr>
            <a:solidFill>
              <a:srgbClr val="004586"/>
            </a:solidFill>
            <a:ln w="25400">
              <a:noFill/>
            </a:ln>
          </c:spPr>
          <c:invertIfNegative val="0"/>
          <c:cat>
            <c:strRef>
              <c:f>'IN-PEI GES-INV-001'!$B$31:$B$42</c:f>
              <c:strCache>
                <c:ptCount val="5"/>
                <c:pt idx="0">
                  <c:v>Mar</c:v>
                </c:pt>
                <c:pt idx="1">
                  <c:v>Jun</c:v>
                </c:pt>
                <c:pt idx="2">
                  <c:v>Sep</c:v>
                </c:pt>
                <c:pt idx="3">
                  <c:v>Dic</c:v>
                </c:pt>
                <c:pt idx="4">
                  <c:v>* 100% anual equivale al 25% de la vigencia en comparacion del cuatrienio</c:v>
                </c:pt>
              </c:strCache>
            </c:strRef>
          </c:cat>
          <c:val>
            <c:numRef>
              <c:f>'IN-PEI GES-INV-001'!$C$31:$C$34</c:f>
              <c:numCache>
                <c:formatCode>0%</c:formatCode>
                <c:ptCount val="4"/>
                <c:pt idx="0">
                  <c:v>1</c:v>
                </c:pt>
                <c:pt idx="1">
                  <c:v>1</c:v>
                </c:pt>
                <c:pt idx="2">
                  <c:v>0</c:v>
                </c:pt>
                <c:pt idx="3">
                  <c:v>0</c:v>
                </c:pt>
              </c:numCache>
            </c:numRef>
          </c:val>
          <c:extLst>
            <c:ext xmlns:c16="http://schemas.microsoft.com/office/drawing/2014/chart" uri="{C3380CC4-5D6E-409C-BE32-E72D297353CC}">
              <c16:uniqueId val="{00000000-94B5-49F6-B85B-3F94DD7FF006}"/>
            </c:ext>
          </c:extLst>
        </c:ser>
        <c:dLbls>
          <c:showLegendKey val="0"/>
          <c:showVal val="0"/>
          <c:showCatName val="0"/>
          <c:showSerName val="0"/>
          <c:showPercent val="0"/>
          <c:showBubbleSize val="0"/>
        </c:dLbls>
        <c:gapWidth val="150"/>
        <c:axId val="-374232096"/>
        <c:axId val="-304958032"/>
      </c:barChart>
      <c:lineChart>
        <c:grouping val="standard"/>
        <c:varyColors val="0"/>
        <c:ser>
          <c:idx val="1"/>
          <c:order val="1"/>
          <c:tx>
            <c:strRef>
              <c:f>'IN-PEI GES-INV-001'!$D$30</c:f>
              <c:strCache>
                <c:ptCount val="1"/>
                <c:pt idx="0">
                  <c:v>Resultado Meta Vigencia</c:v>
                </c:pt>
              </c:strCache>
            </c:strRef>
          </c:tx>
          <c:marker>
            <c:symbol val="none"/>
          </c:marker>
          <c:cat>
            <c:strRef>
              <c:f>'IN-PEI GES-INV-001'!$B$31:$B$42</c:f>
              <c:strCache>
                <c:ptCount val="5"/>
                <c:pt idx="0">
                  <c:v>Mar</c:v>
                </c:pt>
                <c:pt idx="1">
                  <c:v>Jun</c:v>
                </c:pt>
                <c:pt idx="2">
                  <c:v>Sep</c:v>
                </c:pt>
                <c:pt idx="3">
                  <c:v>Dic</c:v>
                </c:pt>
                <c:pt idx="4">
                  <c:v>* 100% anual equivale al 25% de la vigencia en comparacion del cuatrienio</c:v>
                </c:pt>
              </c:strCache>
            </c:strRef>
          </c:cat>
          <c:val>
            <c:numRef>
              <c:f>'IN-PEI GES-INV-001'!$D$31:$D$34</c:f>
              <c:numCache>
                <c:formatCode>0%</c:formatCode>
                <c:ptCount val="4"/>
                <c:pt idx="0">
                  <c:v>1</c:v>
                </c:pt>
                <c:pt idx="1">
                  <c:v>1</c:v>
                </c:pt>
                <c:pt idx="2">
                  <c:v>1</c:v>
                </c:pt>
                <c:pt idx="3">
                  <c:v>1</c:v>
                </c:pt>
              </c:numCache>
            </c:numRef>
          </c:val>
          <c:smooth val="0"/>
          <c:extLst>
            <c:ext xmlns:c16="http://schemas.microsoft.com/office/drawing/2014/chart" uri="{C3380CC4-5D6E-409C-BE32-E72D297353CC}">
              <c16:uniqueId val="{00000001-94B5-49F6-B85B-3F94DD7FF006}"/>
            </c:ext>
          </c:extLst>
        </c:ser>
        <c:ser>
          <c:idx val="0"/>
          <c:order val="2"/>
          <c:tx>
            <c:strRef>
              <c:f>'IN-PEI GES-INV-001'!$E$30</c:f>
              <c:strCache>
                <c:ptCount val="1"/>
                <c:pt idx="0">
                  <c:v>Resultado Meta </c:v>
                </c:pt>
              </c:strCache>
            </c:strRef>
          </c:tx>
          <c:spPr>
            <a:ln w="38100">
              <a:solidFill>
                <a:srgbClr val="00B050"/>
              </a:solidFill>
              <a:prstDash val="solid"/>
            </a:ln>
          </c:spPr>
          <c:marker>
            <c:symbol val="none"/>
          </c:marker>
          <c:cat>
            <c:strRef>
              <c:f>'IN-PEI GES-INV-001'!$B$31:$B$42</c:f>
              <c:strCache>
                <c:ptCount val="5"/>
                <c:pt idx="0">
                  <c:v>Mar</c:v>
                </c:pt>
                <c:pt idx="1">
                  <c:v>Jun</c:v>
                </c:pt>
                <c:pt idx="2">
                  <c:v>Sep</c:v>
                </c:pt>
                <c:pt idx="3">
                  <c:v>Dic</c:v>
                </c:pt>
                <c:pt idx="4">
                  <c:v>* 100% anual equivale al 25% de la vigencia en comparacion del cuatrienio</c:v>
                </c:pt>
              </c:strCache>
            </c:strRef>
          </c:cat>
          <c:val>
            <c:numRef>
              <c:f>'IN-PEI GES-INV-001'!$E$31:$E$34</c:f>
              <c:numCache>
                <c:formatCode>0%</c:formatCode>
                <c:ptCount val="4"/>
                <c:pt idx="0">
                  <c:v>0.17</c:v>
                </c:pt>
              </c:numCache>
            </c:numRef>
          </c:val>
          <c:smooth val="0"/>
          <c:extLst>
            <c:ext xmlns:c16="http://schemas.microsoft.com/office/drawing/2014/chart" uri="{C3380CC4-5D6E-409C-BE32-E72D297353CC}">
              <c16:uniqueId val="{00000002-94B5-49F6-B85B-3F94DD7FF006}"/>
            </c:ext>
          </c:extLst>
        </c:ser>
        <c:dLbls>
          <c:showLegendKey val="0"/>
          <c:showVal val="0"/>
          <c:showCatName val="0"/>
          <c:showSerName val="0"/>
          <c:showPercent val="0"/>
          <c:showBubbleSize val="0"/>
        </c:dLbls>
        <c:marker val="1"/>
        <c:smooth val="0"/>
        <c:axId val="-374232096"/>
        <c:axId val="-304958032"/>
      </c:line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74232096"/>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 GES-INV-002'!$C$30</c:f>
              <c:strCache>
                <c:ptCount val="1"/>
                <c:pt idx="0">
                  <c:v>Resultado monitoreo</c:v>
                </c:pt>
              </c:strCache>
            </c:strRef>
          </c:tx>
          <c:spPr>
            <a:solidFill>
              <a:srgbClr val="004586"/>
            </a:solidFill>
            <a:ln w="25400">
              <a:noFill/>
            </a:ln>
          </c:spPr>
          <c:invertIfNegative val="0"/>
          <c:cat>
            <c:strRef>
              <c:f>'IN-PEI GES-INV-002'!$B$31:$B$42</c:f>
              <c:strCache>
                <c:ptCount val="5"/>
                <c:pt idx="0">
                  <c:v>Mar</c:v>
                </c:pt>
                <c:pt idx="1">
                  <c:v>Jun</c:v>
                </c:pt>
                <c:pt idx="2">
                  <c:v>Sep</c:v>
                </c:pt>
                <c:pt idx="3">
                  <c:v>Dic</c:v>
                </c:pt>
                <c:pt idx="4">
                  <c:v>* 100% anual equivale al 25% de la vigencia en comparacion del cuatrienio</c:v>
                </c:pt>
              </c:strCache>
            </c:strRef>
          </c:cat>
          <c:val>
            <c:numRef>
              <c:f>'IN-PEI GES-INV-002'!$C$31:$C$34</c:f>
              <c:numCache>
                <c:formatCode>0%</c:formatCode>
                <c:ptCount val="4"/>
                <c:pt idx="0">
                  <c:v>1</c:v>
                </c:pt>
                <c:pt idx="1">
                  <c:v>1</c:v>
                </c:pt>
                <c:pt idx="2">
                  <c:v>0</c:v>
                </c:pt>
                <c:pt idx="3">
                  <c:v>0</c:v>
                </c:pt>
              </c:numCache>
            </c:numRef>
          </c:val>
          <c:extLst>
            <c:ext xmlns:c16="http://schemas.microsoft.com/office/drawing/2014/chart" uri="{C3380CC4-5D6E-409C-BE32-E72D297353CC}">
              <c16:uniqueId val="{00000000-2600-48A2-9AE5-21868BC2C245}"/>
            </c:ext>
          </c:extLst>
        </c:ser>
        <c:dLbls>
          <c:showLegendKey val="0"/>
          <c:showVal val="0"/>
          <c:showCatName val="0"/>
          <c:showSerName val="0"/>
          <c:showPercent val="0"/>
          <c:showBubbleSize val="0"/>
        </c:dLbls>
        <c:gapWidth val="150"/>
        <c:axId val="-374232096"/>
        <c:axId val="-304958032"/>
      </c:barChart>
      <c:lineChart>
        <c:grouping val="standard"/>
        <c:varyColors val="0"/>
        <c:ser>
          <c:idx val="1"/>
          <c:order val="1"/>
          <c:tx>
            <c:strRef>
              <c:f>'IN-PEI GES-INV-002'!$D$30</c:f>
              <c:strCache>
                <c:ptCount val="1"/>
                <c:pt idx="0">
                  <c:v>Resultado Meta Vigencia</c:v>
                </c:pt>
              </c:strCache>
            </c:strRef>
          </c:tx>
          <c:marker>
            <c:symbol val="none"/>
          </c:marker>
          <c:cat>
            <c:strRef>
              <c:f>'IN-PEI GES-INV-002'!$B$31:$B$42</c:f>
              <c:strCache>
                <c:ptCount val="5"/>
                <c:pt idx="0">
                  <c:v>Mar</c:v>
                </c:pt>
                <c:pt idx="1">
                  <c:v>Jun</c:v>
                </c:pt>
                <c:pt idx="2">
                  <c:v>Sep</c:v>
                </c:pt>
                <c:pt idx="3">
                  <c:v>Dic</c:v>
                </c:pt>
                <c:pt idx="4">
                  <c:v>* 100% anual equivale al 25% de la vigencia en comparacion del cuatrienio</c:v>
                </c:pt>
              </c:strCache>
            </c:strRef>
          </c:cat>
          <c:val>
            <c:numRef>
              <c:f>'IN-PEI GES-INV-002'!$D$31:$D$34</c:f>
              <c:numCache>
                <c:formatCode>0%</c:formatCode>
                <c:ptCount val="4"/>
                <c:pt idx="0">
                  <c:v>1</c:v>
                </c:pt>
                <c:pt idx="1">
                  <c:v>1</c:v>
                </c:pt>
                <c:pt idx="2">
                  <c:v>1</c:v>
                </c:pt>
                <c:pt idx="3">
                  <c:v>1</c:v>
                </c:pt>
              </c:numCache>
            </c:numRef>
          </c:val>
          <c:smooth val="0"/>
          <c:extLst>
            <c:ext xmlns:c16="http://schemas.microsoft.com/office/drawing/2014/chart" uri="{C3380CC4-5D6E-409C-BE32-E72D297353CC}">
              <c16:uniqueId val="{00000001-2600-48A2-9AE5-21868BC2C245}"/>
            </c:ext>
          </c:extLst>
        </c:ser>
        <c:ser>
          <c:idx val="0"/>
          <c:order val="2"/>
          <c:tx>
            <c:strRef>
              <c:f>'IN-PEI GES-INV-002'!$E$30</c:f>
              <c:strCache>
                <c:ptCount val="1"/>
                <c:pt idx="0">
                  <c:v>Resultado Meta </c:v>
                </c:pt>
              </c:strCache>
            </c:strRef>
          </c:tx>
          <c:spPr>
            <a:ln w="38100">
              <a:solidFill>
                <a:srgbClr val="00B050"/>
              </a:solidFill>
              <a:prstDash val="solid"/>
            </a:ln>
          </c:spPr>
          <c:marker>
            <c:symbol val="none"/>
          </c:marker>
          <c:cat>
            <c:strRef>
              <c:f>'IN-PEI GES-INV-002'!$B$31:$B$42</c:f>
              <c:strCache>
                <c:ptCount val="5"/>
                <c:pt idx="0">
                  <c:v>Mar</c:v>
                </c:pt>
                <c:pt idx="1">
                  <c:v>Jun</c:v>
                </c:pt>
                <c:pt idx="2">
                  <c:v>Sep</c:v>
                </c:pt>
                <c:pt idx="3">
                  <c:v>Dic</c:v>
                </c:pt>
                <c:pt idx="4">
                  <c:v>* 100% anual equivale al 25% de la vigencia en comparacion del cuatrienio</c:v>
                </c:pt>
              </c:strCache>
            </c:strRef>
          </c:cat>
          <c:val>
            <c:numRef>
              <c:f>'IN-PEI GES-INV-002'!$E$31:$E$34</c:f>
              <c:numCache>
                <c:formatCode>0%</c:formatCode>
                <c:ptCount val="4"/>
                <c:pt idx="0">
                  <c:v>0.125</c:v>
                </c:pt>
              </c:numCache>
            </c:numRef>
          </c:val>
          <c:smooth val="0"/>
          <c:extLst>
            <c:ext xmlns:c16="http://schemas.microsoft.com/office/drawing/2014/chart" uri="{C3380CC4-5D6E-409C-BE32-E72D297353CC}">
              <c16:uniqueId val="{00000002-2600-48A2-9AE5-21868BC2C245}"/>
            </c:ext>
          </c:extLst>
        </c:ser>
        <c:dLbls>
          <c:showLegendKey val="0"/>
          <c:showVal val="0"/>
          <c:showCatName val="0"/>
          <c:showSerName val="0"/>
          <c:showPercent val="0"/>
          <c:showBubbleSize val="0"/>
        </c:dLbls>
        <c:marker val="1"/>
        <c:smooth val="0"/>
        <c:axId val="-374232096"/>
        <c:axId val="-304958032"/>
      </c:line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74232096"/>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 GES-INV-003'!$C$30</c:f>
              <c:strCache>
                <c:ptCount val="1"/>
                <c:pt idx="0">
                  <c:v>Resultado monitoreo</c:v>
                </c:pt>
              </c:strCache>
            </c:strRef>
          </c:tx>
          <c:spPr>
            <a:solidFill>
              <a:srgbClr val="004586"/>
            </a:solidFill>
            <a:ln w="25400">
              <a:noFill/>
            </a:ln>
          </c:spPr>
          <c:invertIfNegative val="0"/>
          <c:cat>
            <c:strRef>
              <c:f>'IN-PEI GES-INV-003'!$B$31:$B$42</c:f>
              <c:strCache>
                <c:ptCount val="5"/>
                <c:pt idx="0">
                  <c:v>Mar</c:v>
                </c:pt>
                <c:pt idx="1">
                  <c:v>Jun</c:v>
                </c:pt>
                <c:pt idx="2">
                  <c:v>Sep</c:v>
                </c:pt>
                <c:pt idx="3">
                  <c:v>Dic</c:v>
                </c:pt>
                <c:pt idx="4">
                  <c:v>* 100% anual equivale al 25% de la vigencia en comparacion del cuatrienio</c:v>
                </c:pt>
              </c:strCache>
            </c:strRef>
          </c:cat>
          <c:val>
            <c:numRef>
              <c:f>'IN-PEI GES-INV-003'!$C$31:$C$34</c:f>
              <c:numCache>
                <c:formatCode>0%</c:formatCode>
                <c:ptCount val="4"/>
                <c:pt idx="0">
                  <c:v>1</c:v>
                </c:pt>
                <c:pt idx="1">
                  <c:v>1</c:v>
                </c:pt>
                <c:pt idx="2">
                  <c:v>0</c:v>
                </c:pt>
                <c:pt idx="3">
                  <c:v>0</c:v>
                </c:pt>
              </c:numCache>
            </c:numRef>
          </c:val>
          <c:extLst>
            <c:ext xmlns:c16="http://schemas.microsoft.com/office/drawing/2014/chart" uri="{C3380CC4-5D6E-409C-BE32-E72D297353CC}">
              <c16:uniqueId val="{00000000-D76D-4FA2-91D3-BCA1DBDF2C1A}"/>
            </c:ext>
          </c:extLst>
        </c:ser>
        <c:dLbls>
          <c:showLegendKey val="0"/>
          <c:showVal val="0"/>
          <c:showCatName val="0"/>
          <c:showSerName val="0"/>
          <c:showPercent val="0"/>
          <c:showBubbleSize val="0"/>
        </c:dLbls>
        <c:gapWidth val="150"/>
        <c:axId val="-374232096"/>
        <c:axId val="-304958032"/>
      </c:barChart>
      <c:lineChart>
        <c:grouping val="standard"/>
        <c:varyColors val="0"/>
        <c:ser>
          <c:idx val="1"/>
          <c:order val="1"/>
          <c:tx>
            <c:strRef>
              <c:f>'IN-PEI GES-INV-003'!$D$30</c:f>
              <c:strCache>
                <c:ptCount val="1"/>
                <c:pt idx="0">
                  <c:v>Resultado Meta Vigencia</c:v>
                </c:pt>
              </c:strCache>
            </c:strRef>
          </c:tx>
          <c:marker>
            <c:symbol val="none"/>
          </c:marker>
          <c:cat>
            <c:strRef>
              <c:f>'IN-PEI GES-INV-003'!$B$31:$B$42</c:f>
              <c:strCache>
                <c:ptCount val="5"/>
                <c:pt idx="0">
                  <c:v>Mar</c:v>
                </c:pt>
                <c:pt idx="1">
                  <c:v>Jun</c:v>
                </c:pt>
                <c:pt idx="2">
                  <c:v>Sep</c:v>
                </c:pt>
                <c:pt idx="3">
                  <c:v>Dic</c:v>
                </c:pt>
                <c:pt idx="4">
                  <c:v>* 100% anual equivale al 25% de la vigencia en comparacion del cuatrienio</c:v>
                </c:pt>
              </c:strCache>
            </c:strRef>
          </c:cat>
          <c:val>
            <c:numRef>
              <c:f>'IN-PEI GES-INV-003'!$D$31:$D$34</c:f>
              <c:numCache>
                <c:formatCode>0%</c:formatCode>
                <c:ptCount val="4"/>
                <c:pt idx="0">
                  <c:v>1</c:v>
                </c:pt>
                <c:pt idx="1">
                  <c:v>1</c:v>
                </c:pt>
                <c:pt idx="2">
                  <c:v>1</c:v>
                </c:pt>
                <c:pt idx="3">
                  <c:v>1</c:v>
                </c:pt>
              </c:numCache>
            </c:numRef>
          </c:val>
          <c:smooth val="0"/>
          <c:extLst>
            <c:ext xmlns:c16="http://schemas.microsoft.com/office/drawing/2014/chart" uri="{C3380CC4-5D6E-409C-BE32-E72D297353CC}">
              <c16:uniqueId val="{00000001-D76D-4FA2-91D3-BCA1DBDF2C1A}"/>
            </c:ext>
          </c:extLst>
        </c:ser>
        <c:ser>
          <c:idx val="0"/>
          <c:order val="2"/>
          <c:tx>
            <c:strRef>
              <c:f>'IN-PEI GES-INV-003'!$E$30</c:f>
              <c:strCache>
                <c:ptCount val="1"/>
                <c:pt idx="0">
                  <c:v>Resultado Meta </c:v>
                </c:pt>
              </c:strCache>
            </c:strRef>
          </c:tx>
          <c:spPr>
            <a:ln w="38100">
              <a:solidFill>
                <a:srgbClr val="00B050"/>
              </a:solidFill>
              <a:prstDash val="solid"/>
            </a:ln>
          </c:spPr>
          <c:marker>
            <c:symbol val="none"/>
          </c:marker>
          <c:cat>
            <c:strRef>
              <c:f>'IN-PEI GES-INV-003'!$B$31:$B$42</c:f>
              <c:strCache>
                <c:ptCount val="5"/>
                <c:pt idx="0">
                  <c:v>Mar</c:v>
                </c:pt>
                <c:pt idx="1">
                  <c:v>Jun</c:v>
                </c:pt>
                <c:pt idx="2">
                  <c:v>Sep</c:v>
                </c:pt>
                <c:pt idx="3">
                  <c:v>Dic</c:v>
                </c:pt>
                <c:pt idx="4">
                  <c:v>* 100% anual equivale al 25% de la vigencia en comparacion del cuatrienio</c:v>
                </c:pt>
              </c:strCache>
            </c:strRef>
          </c:cat>
          <c:val>
            <c:numRef>
              <c:f>'IN-PEI GES-INV-003'!$E$31:$E$34</c:f>
              <c:numCache>
                <c:formatCode>0%</c:formatCode>
                <c:ptCount val="4"/>
                <c:pt idx="0">
                  <c:v>0.17</c:v>
                </c:pt>
              </c:numCache>
            </c:numRef>
          </c:val>
          <c:smooth val="0"/>
          <c:extLst>
            <c:ext xmlns:c16="http://schemas.microsoft.com/office/drawing/2014/chart" uri="{C3380CC4-5D6E-409C-BE32-E72D297353CC}">
              <c16:uniqueId val="{00000002-D76D-4FA2-91D3-BCA1DBDF2C1A}"/>
            </c:ext>
          </c:extLst>
        </c:ser>
        <c:dLbls>
          <c:showLegendKey val="0"/>
          <c:showVal val="0"/>
          <c:showCatName val="0"/>
          <c:showSerName val="0"/>
          <c:showPercent val="0"/>
          <c:showBubbleSize val="0"/>
        </c:dLbls>
        <c:marker val="1"/>
        <c:smooth val="0"/>
        <c:axId val="-374232096"/>
        <c:axId val="-304958032"/>
      </c:line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74232096"/>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533400</xdr:colOff>
      <xdr:row>0</xdr:row>
      <xdr:rowOff>122767</xdr:rowOff>
    </xdr:from>
    <xdr:to>
      <xdr:col>0</xdr:col>
      <xdr:colOff>1851025</xdr:colOff>
      <xdr:row>3</xdr:row>
      <xdr:rowOff>161925</xdr:rowOff>
    </xdr:to>
    <xdr:pic>
      <xdr:nvPicPr>
        <xdr:cNvPr id="2" name="image1.jpg">
          <a:extLst>
            <a:ext uri="{FF2B5EF4-FFF2-40B4-BE49-F238E27FC236}">
              <a16:creationId xmlns:a16="http://schemas.microsoft.com/office/drawing/2014/main" id="{00000000-0008-0000-00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122767"/>
          <a:ext cx="1317625" cy="953558"/>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absoluteAnchor>
    <xdr:pos x="5859780" y="10761345"/>
    <xdr:ext cx="6046470" cy="2592705"/>
    <xdr:graphicFrame macro="">
      <xdr:nvGraphicFramePr>
        <xdr:cNvPr id="2" name="Gráfico 3">
          <a:extLst>
            <a:ext uri="{FF2B5EF4-FFF2-40B4-BE49-F238E27FC236}">
              <a16:creationId xmlns:a16="http://schemas.microsoft.com/office/drawing/2014/main" id="{89D994DB-8288-46A5-A5C8-015E577099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1</xdr:col>
      <xdr:colOff>500380</xdr:colOff>
      <xdr:row>0</xdr:row>
      <xdr:rowOff>71120</xdr:rowOff>
    </xdr:from>
    <xdr:ext cx="713205" cy="624840"/>
    <xdr:pic>
      <xdr:nvPicPr>
        <xdr:cNvPr id="3" name="Imagen 22">
          <a:extLst>
            <a:ext uri="{FF2B5EF4-FFF2-40B4-BE49-F238E27FC236}">
              <a16:creationId xmlns:a16="http://schemas.microsoft.com/office/drawing/2014/main" id="{AF7430F3-ADB2-429D-93B8-CF1849BC7E1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3280"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absoluteAnchor>
    <xdr:pos x="5859780" y="10761345"/>
    <xdr:ext cx="6046470" cy="2592705"/>
    <xdr:graphicFrame macro="">
      <xdr:nvGraphicFramePr>
        <xdr:cNvPr id="2" name="Gráfico 3">
          <a:extLst>
            <a:ext uri="{FF2B5EF4-FFF2-40B4-BE49-F238E27FC236}">
              <a16:creationId xmlns:a16="http://schemas.microsoft.com/office/drawing/2014/main" id="{288016DF-D0D2-4F75-8F2B-C95434604F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1</xdr:col>
      <xdr:colOff>500380</xdr:colOff>
      <xdr:row>0</xdr:row>
      <xdr:rowOff>71120</xdr:rowOff>
    </xdr:from>
    <xdr:ext cx="713205" cy="624840"/>
    <xdr:pic>
      <xdr:nvPicPr>
        <xdr:cNvPr id="3" name="Imagen 22">
          <a:extLst>
            <a:ext uri="{FF2B5EF4-FFF2-40B4-BE49-F238E27FC236}">
              <a16:creationId xmlns:a16="http://schemas.microsoft.com/office/drawing/2014/main" id="{695BB968-A66F-4915-A678-2D3D7C6146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3280"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absoluteAnchor>
    <xdr:pos x="5859780" y="10761345"/>
    <xdr:ext cx="6046470" cy="2592705"/>
    <xdr:graphicFrame macro="">
      <xdr:nvGraphicFramePr>
        <xdr:cNvPr id="2" name="Gráfico 3">
          <a:extLst>
            <a:ext uri="{FF2B5EF4-FFF2-40B4-BE49-F238E27FC236}">
              <a16:creationId xmlns:a16="http://schemas.microsoft.com/office/drawing/2014/main" id="{F65AE519-5074-4E62-8378-06553B85D3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1</xdr:col>
      <xdr:colOff>500380</xdr:colOff>
      <xdr:row>0</xdr:row>
      <xdr:rowOff>71120</xdr:rowOff>
    </xdr:from>
    <xdr:ext cx="713205" cy="624840"/>
    <xdr:pic>
      <xdr:nvPicPr>
        <xdr:cNvPr id="3" name="Imagen 22">
          <a:extLst>
            <a:ext uri="{FF2B5EF4-FFF2-40B4-BE49-F238E27FC236}">
              <a16:creationId xmlns:a16="http://schemas.microsoft.com/office/drawing/2014/main" id="{BC379FCD-C31E-4CF7-A74C-F3230A7315D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3280"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3</xdr:col>
      <xdr:colOff>19050</xdr:colOff>
      <xdr:row>63</xdr:row>
      <xdr:rowOff>352425</xdr:rowOff>
    </xdr:from>
    <xdr:to>
      <xdr:col>3</xdr:col>
      <xdr:colOff>323850</xdr:colOff>
      <xdr:row>64</xdr:row>
      <xdr:rowOff>276225</xdr:rowOff>
    </xdr:to>
    <xdr:sp macro="" textlink="">
      <xdr:nvSpPr>
        <xdr:cNvPr id="2" name="AutoShape 41" descr="8.2 - Diversificar, innovar y mejorar la productividad económica">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5448300" y="38652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64</xdr:row>
      <xdr:rowOff>352425</xdr:rowOff>
    </xdr:from>
    <xdr:to>
      <xdr:col>3</xdr:col>
      <xdr:colOff>323850</xdr:colOff>
      <xdr:row>65</xdr:row>
      <xdr:rowOff>219075</xdr:rowOff>
    </xdr:to>
    <xdr:sp macro="" textlink="">
      <xdr:nvSpPr>
        <xdr:cNvPr id="3" name="AutoShape 42" descr="8.3 - Promover políticas para apoyar la creación de empleo y el crecimiento de las empresas">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5448300" y="39604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65</xdr:row>
      <xdr:rowOff>361950</xdr:rowOff>
    </xdr:from>
    <xdr:to>
      <xdr:col>3</xdr:col>
      <xdr:colOff>323850</xdr:colOff>
      <xdr:row>66</xdr:row>
      <xdr:rowOff>9525</xdr:rowOff>
    </xdr:to>
    <xdr:sp macro="" textlink="">
      <xdr:nvSpPr>
        <xdr:cNvPr id="4" name="AutoShape 43" descr="8.4 - Mejorar la eficiencia de los recursos en el consumo y la producción">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5448300" y="402717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66</xdr:row>
      <xdr:rowOff>152400</xdr:rowOff>
    </xdr:from>
    <xdr:to>
      <xdr:col>3</xdr:col>
      <xdr:colOff>323850</xdr:colOff>
      <xdr:row>67</xdr:row>
      <xdr:rowOff>19050</xdr:rowOff>
    </xdr:to>
    <xdr:sp macro="" textlink="">
      <xdr:nvSpPr>
        <xdr:cNvPr id="5" name="AutoShape 44" descr="8.5 - Trabajo decente e igualdad de remuneración">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5448300" y="40938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67</xdr:row>
      <xdr:rowOff>161925</xdr:rowOff>
    </xdr:from>
    <xdr:to>
      <xdr:col>3</xdr:col>
      <xdr:colOff>323850</xdr:colOff>
      <xdr:row>67</xdr:row>
      <xdr:rowOff>466725</xdr:rowOff>
    </xdr:to>
    <xdr:sp macro="" textlink="">
      <xdr:nvSpPr>
        <xdr:cNvPr id="6" name="AutoShape 45" descr="8.6 - Reducir el desempleo juvenil">
          <a:extLst>
            <a:ext uri="{FF2B5EF4-FFF2-40B4-BE49-F238E27FC236}">
              <a16:creationId xmlns:a16="http://schemas.microsoft.com/office/drawing/2014/main" id="{00000000-0008-0000-0300-000006000000}"/>
            </a:ext>
          </a:extLst>
        </xdr:cNvPr>
        <xdr:cNvSpPr>
          <a:spLocks noChangeAspect="1" noChangeArrowheads="1"/>
        </xdr:cNvSpPr>
      </xdr:nvSpPr>
      <xdr:spPr bwMode="auto">
        <a:xfrm>
          <a:off x="5448300" y="416052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68</xdr:row>
      <xdr:rowOff>390525</xdr:rowOff>
    </xdr:from>
    <xdr:to>
      <xdr:col>3</xdr:col>
      <xdr:colOff>323850</xdr:colOff>
      <xdr:row>69</xdr:row>
      <xdr:rowOff>304800</xdr:rowOff>
    </xdr:to>
    <xdr:sp macro="" textlink="">
      <xdr:nvSpPr>
        <xdr:cNvPr id="7" name="AutoShape 46" descr="8.7 - Poner fin a la esclavitud moderna, la trata y el trabajo infantil">
          <a:extLst>
            <a:ext uri="{FF2B5EF4-FFF2-40B4-BE49-F238E27FC236}">
              <a16:creationId xmlns:a16="http://schemas.microsoft.com/office/drawing/2014/main" id="{00000000-0008-0000-0300-000007000000}"/>
            </a:ext>
          </a:extLst>
        </xdr:cNvPr>
        <xdr:cNvSpPr>
          <a:spLocks noChangeAspect="1" noChangeArrowheads="1"/>
        </xdr:cNvSpPr>
      </xdr:nvSpPr>
      <xdr:spPr bwMode="auto">
        <a:xfrm>
          <a:off x="5448300" y="42271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69</xdr:row>
      <xdr:rowOff>390525</xdr:rowOff>
    </xdr:from>
    <xdr:to>
      <xdr:col>3</xdr:col>
      <xdr:colOff>323850</xdr:colOff>
      <xdr:row>69</xdr:row>
      <xdr:rowOff>695325</xdr:rowOff>
    </xdr:to>
    <xdr:sp macro="" textlink="">
      <xdr:nvSpPr>
        <xdr:cNvPr id="8" name="AutoShape 47" descr="8.8 - Derechos laborales universales y entornos de trabajo seguros ">
          <a:extLst>
            <a:ext uri="{FF2B5EF4-FFF2-40B4-BE49-F238E27FC236}">
              <a16:creationId xmlns:a16="http://schemas.microsoft.com/office/drawing/2014/main" id="{00000000-0008-0000-0300-000008000000}"/>
            </a:ext>
          </a:extLst>
        </xdr:cNvPr>
        <xdr:cNvSpPr>
          <a:spLocks noChangeAspect="1" noChangeArrowheads="1"/>
        </xdr:cNvSpPr>
      </xdr:nvSpPr>
      <xdr:spPr bwMode="auto">
        <a:xfrm>
          <a:off x="5448300" y="427101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70</xdr:row>
      <xdr:rowOff>400050</xdr:rowOff>
    </xdr:from>
    <xdr:to>
      <xdr:col>3</xdr:col>
      <xdr:colOff>323850</xdr:colOff>
      <xdr:row>71</xdr:row>
      <xdr:rowOff>133350</xdr:rowOff>
    </xdr:to>
    <xdr:sp macro="" textlink="">
      <xdr:nvSpPr>
        <xdr:cNvPr id="9" name="AutoShape 48" descr="8.9 - Promover Turismo Sostenible y Beneficioso">
          <a:extLst>
            <a:ext uri="{FF2B5EF4-FFF2-40B4-BE49-F238E27FC236}">
              <a16:creationId xmlns:a16="http://schemas.microsoft.com/office/drawing/2014/main" id="{00000000-0008-0000-0300-000009000000}"/>
            </a:ext>
          </a:extLst>
        </xdr:cNvPr>
        <xdr:cNvSpPr>
          <a:spLocks noChangeAspect="1" noChangeArrowheads="1"/>
        </xdr:cNvSpPr>
      </xdr:nvSpPr>
      <xdr:spPr bwMode="auto">
        <a:xfrm>
          <a:off x="5448300" y="433768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71</xdr:row>
      <xdr:rowOff>409575</xdr:rowOff>
    </xdr:from>
    <xdr:to>
      <xdr:col>3</xdr:col>
      <xdr:colOff>323850</xdr:colOff>
      <xdr:row>72</xdr:row>
      <xdr:rowOff>276225</xdr:rowOff>
    </xdr:to>
    <xdr:sp macro="" textlink="">
      <xdr:nvSpPr>
        <xdr:cNvPr id="10" name="AutoShape 49" descr="8.10 - Acceso universal a servicios bancarios, de seguros y financieros">
          <a:extLst>
            <a:ext uri="{FF2B5EF4-FFF2-40B4-BE49-F238E27FC236}">
              <a16:creationId xmlns:a16="http://schemas.microsoft.com/office/drawing/2014/main" id="{00000000-0008-0000-0300-00000A000000}"/>
            </a:ext>
          </a:extLst>
        </xdr:cNvPr>
        <xdr:cNvSpPr>
          <a:spLocks noChangeAspect="1" noChangeArrowheads="1"/>
        </xdr:cNvSpPr>
      </xdr:nvSpPr>
      <xdr:spPr bwMode="auto">
        <a:xfrm>
          <a:off x="5448300" y="440436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1" name="AutoShape 50" descr="8.a - Aumentar la ayuda para el comercio a los países en desarrollo">
          <a:extLst>
            <a:ext uri="{FF2B5EF4-FFF2-40B4-BE49-F238E27FC236}">
              <a16:creationId xmlns:a16="http://schemas.microsoft.com/office/drawing/2014/main" id="{00000000-0008-0000-0300-00000B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2" name="AutoShape 51" descr="8.b - Desarrollar una Estrategia Global de Empleo Juvenil">
          <a:extLst>
            <a:ext uri="{FF2B5EF4-FFF2-40B4-BE49-F238E27FC236}">
              <a16:creationId xmlns:a16="http://schemas.microsoft.com/office/drawing/2014/main" id="{00000000-0008-0000-0300-00000C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28%20HOJA%20DE%20VIDA%20Y%20MONITOREO%20DE%20INDICADORES%20E-PLA-FT-028%20INDICADORES%20II%20SE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B1" t="str">
            <v>Eficacia</v>
          </cell>
          <cell r="D1" t="str">
            <v>Mensual</v>
          </cell>
        </row>
        <row r="2">
          <cell r="D2" t="str">
            <v>Trimestral</v>
          </cell>
        </row>
        <row r="3">
          <cell r="D3" t="str">
            <v>Semestral</v>
          </cell>
        </row>
        <row r="4">
          <cell r="D4" t="str">
            <v>Anual</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EI GES-INV-001"/>
      <sheetName val="IN-PEI GES-INV-002"/>
      <sheetName val="IN-PEI GES-INV-003"/>
      <sheetName val="lista indicadores"/>
      <sheetName val="Hoja1"/>
    </sheetNames>
    <sheetDataSet>
      <sheetData sheetId="0">
        <row r="30">
          <cell r="C30" t="str">
            <v>Resultado monitoreo</v>
          </cell>
          <cell r="D30" t="str">
            <v>Resultado Meta Vigencia</v>
          </cell>
          <cell r="E30" t="str">
            <v xml:space="preserve">Resultado Meta </v>
          </cell>
        </row>
        <row r="31">
          <cell r="B31" t="str">
            <v>Mar</v>
          </cell>
          <cell r="C31">
            <v>1</v>
          </cell>
          <cell r="D31">
            <v>1</v>
          </cell>
          <cell r="E31">
            <v>0.17</v>
          </cell>
        </row>
        <row r="32">
          <cell r="B32" t="str">
            <v>Jun</v>
          </cell>
          <cell r="C32">
            <v>1</v>
          </cell>
          <cell r="D32">
            <v>1</v>
          </cell>
        </row>
        <row r="33">
          <cell r="B33" t="str">
            <v>Sep</v>
          </cell>
          <cell r="C33">
            <v>0</v>
          </cell>
          <cell r="D33">
            <v>1</v>
          </cell>
        </row>
        <row r="34">
          <cell r="B34" t="str">
            <v>Dic</v>
          </cell>
          <cell r="C34">
            <v>0</v>
          </cell>
          <cell r="D34">
            <v>1</v>
          </cell>
        </row>
        <row r="35">
          <cell r="B35" t="str">
            <v>* 100% anual equivale al 25% de la vigencia en comparacion del cuatrienio</v>
          </cell>
        </row>
      </sheetData>
      <sheetData sheetId="1">
        <row r="30">
          <cell r="C30" t="str">
            <v>Resultado monitoreo</v>
          </cell>
          <cell r="D30" t="str">
            <v>Resultado Meta Vigencia</v>
          </cell>
          <cell r="E30" t="str">
            <v xml:space="preserve">Resultado Meta </v>
          </cell>
        </row>
        <row r="31">
          <cell r="B31" t="str">
            <v>Mar</v>
          </cell>
          <cell r="C31">
            <v>1</v>
          </cell>
          <cell r="D31">
            <v>1</v>
          </cell>
          <cell r="E31">
            <v>0.125</v>
          </cell>
        </row>
        <row r="32">
          <cell r="B32" t="str">
            <v>Jun</v>
          </cell>
          <cell r="C32">
            <v>1</v>
          </cell>
          <cell r="D32">
            <v>1</v>
          </cell>
        </row>
        <row r="33">
          <cell r="B33" t="str">
            <v>Sep</v>
          </cell>
          <cell r="C33">
            <v>0</v>
          </cell>
          <cell r="D33">
            <v>1</v>
          </cell>
        </row>
        <row r="34">
          <cell r="B34" t="str">
            <v>Dic</v>
          </cell>
          <cell r="C34">
            <v>0</v>
          </cell>
          <cell r="D34">
            <v>1</v>
          </cell>
        </row>
        <row r="35">
          <cell r="B35" t="str">
            <v>* 100% anual equivale al 25% de la vigencia en comparacion del cuatrienio</v>
          </cell>
        </row>
      </sheetData>
      <sheetData sheetId="2">
        <row r="30">
          <cell r="C30" t="str">
            <v>Resultado monitoreo</v>
          </cell>
          <cell r="D30" t="str">
            <v>Resultado Meta Vigencia</v>
          </cell>
          <cell r="E30" t="str">
            <v xml:space="preserve">Resultado Meta </v>
          </cell>
        </row>
        <row r="31">
          <cell r="B31" t="str">
            <v>Mar</v>
          </cell>
          <cell r="C31">
            <v>1</v>
          </cell>
          <cell r="D31">
            <v>1</v>
          </cell>
          <cell r="E31">
            <v>0.17</v>
          </cell>
        </row>
        <row r="32">
          <cell r="B32" t="str">
            <v>Jun</v>
          </cell>
          <cell r="C32">
            <v>1</v>
          </cell>
          <cell r="D32">
            <v>1</v>
          </cell>
        </row>
        <row r="33">
          <cell r="B33" t="str">
            <v>Sep</v>
          </cell>
          <cell r="C33">
            <v>0</v>
          </cell>
          <cell r="D33">
            <v>1</v>
          </cell>
        </row>
        <row r="34">
          <cell r="B34" t="str">
            <v>Dic</v>
          </cell>
          <cell r="C34">
            <v>0</v>
          </cell>
          <cell r="D34">
            <v>1</v>
          </cell>
        </row>
        <row r="35">
          <cell r="B35" t="str">
            <v>* 100% anual equivale al 25% de la vigencia en comparacion del cuatrienio</v>
          </cell>
        </row>
      </sheetData>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B6C73-A2EF-48D0-84E4-C84BC9B23626}">
  <dimension ref="A1:AW127"/>
  <sheetViews>
    <sheetView tabSelected="1" zoomScale="50" zoomScaleNormal="50" workbookViewId="0">
      <selection activeCell="G30" sqref="G30:G33"/>
    </sheetView>
  </sheetViews>
  <sheetFormatPr baseColWidth="10" defaultColWidth="11.42578125" defaultRowHeight="15"/>
  <cols>
    <col min="1" max="1" width="34" style="1" customWidth="1"/>
    <col min="2" max="2" width="29.28515625" style="1" customWidth="1"/>
    <col min="3" max="3" width="38.28515625" style="1" customWidth="1"/>
    <col min="4" max="4" width="46.28515625" style="1" customWidth="1"/>
    <col min="5" max="9" width="53.28515625" style="1" customWidth="1"/>
    <col min="10" max="10" width="43.7109375" style="1" customWidth="1"/>
    <col min="11" max="11" width="39.28515625" style="1" customWidth="1"/>
    <col min="12" max="12" width="35.42578125" style="1" customWidth="1"/>
    <col min="13" max="13" width="25" style="1" customWidth="1"/>
    <col min="14" max="39" width="11.42578125" style="1"/>
    <col min="40" max="40" width="33.28515625" style="1" customWidth="1"/>
    <col min="41" max="41" width="62.42578125" style="1" customWidth="1"/>
    <col min="42" max="42" width="46.85546875" style="1" customWidth="1"/>
    <col min="43" max="43" width="44.85546875" style="1" customWidth="1"/>
    <col min="44" max="44" width="22.5703125" style="1" customWidth="1"/>
    <col min="45" max="45" width="27.7109375" style="1" customWidth="1"/>
    <col min="46" max="16384" width="11.42578125" style="1"/>
  </cols>
  <sheetData>
    <row r="1" spans="1:49" ht="24" customHeight="1">
      <c r="A1" s="256"/>
      <c r="B1" s="248" t="s">
        <v>0</v>
      </c>
      <c r="C1" s="249"/>
      <c r="D1" s="249"/>
      <c r="E1" s="249"/>
      <c r="F1" s="249"/>
      <c r="G1" s="249"/>
      <c r="H1" s="249"/>
      <c r="I1" s="249"/>
      <c r="J1" s="249"/>
      <c r="K1" s="249"/>
      <c r="L1" s="249"/>
      <c r="M1" s="249"/>
      <c r="N1" s="249"/>
      <c r="O1" s="249"/>
      <c r="P1" s="249"/>
      <c r="Q1" s="249"/>
      <c r="R1" s="249"/>
      <c r="S1" s="249"/>
      <c r="T1" s="249"/>
      <c r="U1" s="249"/>
      <c r="V1" s="249"/>
      <c r="W1" s="249"/>
      <c r="X1" s="249"/>
      <c r="Y1" s="249"/>
      <c r="Z1" s="249"/>
      <c r="AA1" s="249"/>
      <c r="AB1" s="249"/>
      <c r="AC1" s="249"/>
      <c r="AD1" s="249"/>
      <c r="AE1" s="249"/>
      <c r="AF1" s="249"/>
      <c r="AG1" s="249"/>
      <c r="AH1" s="249"/>
      <c r="AI1" s="249"/>
      <c r="AJ1" s="249"/>
      <c r="AK1" s="249"/>
      <c r="AL1" s="249"/>
      <c r="AM1" s="249"/>
      <c r="AN1" s="249"/>
      <c r="AO1" s="249"/>
      <c r="AP1" s="249"/>
      <c r="AQ1" s="249"/>
      <c r="AR1" s="7" t="s">
        <v>1</v>
      </c>
      <c r="AS1" s="29" t="s">
        <v>2</v>
      </c>
      <c r="AT1" s="8"/>
      <c r="AU1" s="8"/>
      <c r="AV1" s="8"/>
      <c r="AW1" s="8"/>
    </row>
    <row r="2" spans="1:49" ht="24" customHeight="1">
      <c r="A2" s="257"/>
      <c r="B2" s="250"/>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7" t="s">
        <v>3</v>
      </c>
      <c r="AS2" s="29">
        <v>14</v>
      </c>
      <c r="AT2" s="8"/>
      <c r="AU2" s="8"/>
      <c r="AV2" s="8"/>
      <c r="AW2" s="8"/>
    </row>
    <row r="3" spans="1:49" ht="24" customHeight="1">
      <c r="A3" s="257"/>
      <c r="B3" s="252" t="s">
        <v>4</v>
      </c>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c r="AO3" s="253"/>
      <c r="AP3" s="253"/>
      <c r="AQ3" s="253"/>
      <c r="AR3" s="7" t="s">
        <v>5</v>
      </c>
      <c r="AS3" s="29" t="s">
        <v>71</v>
      </c>
      <c r="AT3" s="8"/>
      <c r="AU3" s="8"/>
      <c r="AV3" s="8"/>
      <c r="AW3" s="8"/>
    </row>
    <row r="4" spans="1:49" ht="24" customHeight="1">
      <c r="A4" s="258"/>
      <c r="B4" s="254"/>
      <c r="C4" s="255"/>
      <c r="D4" s="255"/>
      <c r="E4" s="255"/>
      <c r="F4" s="255"/>
      <c r="G4" s="255"/>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55"/>
      <c r="AL4" s="255"/>
      <c r="AM4" s="255"/>
      <c r="AN4" s="255"/>
      <c r="AO4" s="255"/>
      <c r="AP4" s="255"/>
      <c r="AQ4" s="255"/>
      <c r="AR4" s="9" t="s">
        <v>6</v>
      </c>
      <c r="AS4" s="30">
        <v>44728</v>
      </c>
      <c r="AT4" s="8"/>
      <c r="AU4" s="8"/>
      <c r="AV4" s="8"/>
      <c r="AW4" s="8"/>
    </row>
    <row r="5" spans="1:49">
      <c r="A5" s="10"/>
      <c r="B5" s="10"/>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2"/>
      <c r="AS5" s="12"/>
      <c r="AT5" s="8"/>
      <c r="AU5" s="8"/>
      <c r="AV5" s="8"/>
      <c r="AW5" s="8"/>
    </row>
    <row r="6" spans="1:49" ht="15.75" thickBot="1">
      <c r="A6" s="13"/>
      <c r="B6" s="13"/>
      <c r="C6" s="13"/>
      <c r="D6" s="13"/>
      <c r="E6" s="13"/>
      <c r="F6" s="13"/>
      <c r="G6" s="13"/>
      <c r="H6" s="13"/>
      <c r="I6" s="13"/>
      <c r="J6" s="13"/>
      <c r="K6" s="13"/>
      <c r="L6" s="13"/>
      <c r="M6" s="13"/>
      <c r="N6" s="13"/>
      <c r="O6" s="13"/>
      <c r="P6" s="13"/>
      <c r="Q6" s="13"/>
      <c r="R6" s="13"/>
      <c r="S6" s="8"/>
      <c r="T6" s="8"/>
      <c r="U6" s="8"/>
      <c r="V6" s="8"/>
      <c r="W6" s="8"/>
      <c r="X6" s="8"/>
      <c r="Y6" s="8"/>
      <c r="Z6" s="8"/>
      <c r="AA6" s="8"/>
      <c r="AB6" s="8"/>
      <c r="AC6" s="8"/>
      <c r="AD6" s="8"/>
      <c r="AE6" s="8"/>
      <c r="AF6" s="8"/>
      <c r="AG6" s="8"/>
      <c r="AH6" s="8"/>
      <c r="AI6" s="8"/>
      <c r="AJ6" s="8"/>
      <c r="AK6" s="8"/>
      <c r="AL6" s="14"/>
      <c r="AM6" s="14"/>
      <c r="AN6" s="14"/>
      <c r="AO6" s="14"/>
      <c r="AP6" s="14"/>
      <c r="AQ6" s="14"/>
      <c r="AR6" s="14"/>
      <c r="AS6" s="8"/>
      <c r="AT6" s="8"/>
      <c r="AU6" s="8"/>
      <c r="AV6" s="8"/>
      <c r="AW6" s="8"/>
    </row>
    <row r="7" spans="1:49" ht="15.75" thickBot="1">
      <c r="A7" s="15" t="s">
        <v>7</v>
      </c>
      <c r="B7" s="16"/>
      <c r="C7" s="90">
        <v>44771</v>
      </c>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row>
    <row r="8" spans="1:49" ht="15.75" thickBot="1">
      <c r="A8" s="17"/>
      <c r="B8" s="13"/>
      <c r="C8" s="14"/>
      <c r="D8" s="18"/>
      <c r="E8" s="18"/>
      <c r="F8" s="18"/>
      <c r="G8" s="18"/>
      <c r="H8" s="18"/>
      <c r="I8" s="1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row>
    <row r="9" spans="1:49" ht="15.75" thickBot="1">
      <c r="A9" s="19" t="s">
        <v>8</v>
      </c>
      <c r="B9" s="13"/>
      <c r="C9" s="91">
        <v>2022</v>
      </c>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row>
    <row r="10" spans="1:49" ht="15.75" thickBot="1">
      <c r="A10" s="17"/>
      <c r="B10" s="13"/>
      <c r="C10" s="14"/>
      <c r="D10" s="18"/>
      <c r="E10" s="18"/>
      <c r="F10" s="18"/>
      <c r="G10" s="18"/>
      <c r="H10" s="18"/>
      <c r="I10" s="1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row>
    <row r="11" spans="1:49" ht="15.75" thickBot="1">
      <c r="A11" s="19" t="s">
        <v>9</v>
      </c>
      <c r="B11" s="16"/>
      <c r="C11" s="91" t="s">
        <v>265</v>
      </c>
      <c r="D11" s="18"/>
      <c r="E11" s="18"/>
      <c r="F11" s="18"/>
      <c r="G11" s="18"/>
      <c r="H11" s="18"/>
      <c r="I11" s="1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row>
    <row r="12" spans="1:49" ht="15.75" thickBot="1">
      <c r="A12" s="17"/>
      <c r="B12" s="13"/>
      <c r="C12" s="14"/>
      <c r="D12" s="18"/>
      <c r="E12" s="18"/>
      <c r="F12" s="18"/>
      <c r="G12" s="18"/>
      <c r="H12" s="18"/>
      <c r="I12" s="1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row>
    <row r="13" spans="1:49" ht="15.75" thickBot="1">
      <c r="A13" s="15" t="s">
        <v>10</v>
      </c>
      <c r="B13" s="13"/>
      <c r="C13" s="91" t="s">
        <v>11</v>
      </c>
      <c r="D13" s="18"/>
      <c r="E13" s="18"/>
      <c r="F13" s="18"/>
      <c r="G13" s="18"/>
      <c r="H13" s="18"/>
      <c r="I13" s="1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row>
    <row r="14" spans="1:49" ht="15.75" thickBot="1">
      <c r="A14" s="17"/>
      <c r="B14" s="13"/>
      <c r="C14" s="14"/>
      <c r="D14" s="18"/>
      <c r="E14" s="18"/>
      <c r="F14" s="18"/>
      <c r="G14" s="18"/>
      <c r="H14" s="18"/>
      <c r="I14" s="1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row>
    <row r="15" spans="1:49" ht="15.75" thickBot="1">
      <c r="A15" s="15" t="s">
        <v>12</v>
      </c>
      <c r="B15" s="16"/>
      <c r="C15" s="91" t="s">
        <v>284</v>
      </c>
      <c r="D15" s="18"/>
      <c r="E15" s="18"/>
      <c r="F15" s="18"/>
      <c r="G15" s="18"/>
      <c r="H15" s="18"/>
      <c r="I15" s="1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row>
    <row r="16" spans="1:49" ht="15.75" thickBot="1">
      <c r="A16" s="8"/>
      <c r="B16" s="8"/>
      <c r="C16" s="92"/>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row>
    <row r="17" spans="1:49" ht="29.25" thickBot="1">
      <c r="A17" s="28" t="s">
        <v>13</v>
      </c>
      <c r="B17"/>
      <c r="C17" s="91" t="s">
        <v>701</v>
      </c>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row>
    <row r="18" spans="1:49" ht="16.5">
      <c r="A18" s="18"/>
      <c r="B18" s="18"/>
      <c r="C18" s="18"/>
      <c r="D18" s="18"/>
      <c r="E18" s="18"/>
      <c r="F18" s="18"/>
      <c r="G18" s="18"/>
      <c r="H18" s="18"/>
      <c r="I18" s="18"/>
      <c r="J18" s="18"/>
      <c r="K18" s="18"/>
      <c r="L18" s="20"/>
      <c r="M18" s="18"/>
      <c r="N18" s="18"/>
      <c r="O18" s="18"/>
      <c r="P18" s="18"/>
      <c r="Q18" s="18"/>
      <c r="R18" s="18"/>
      <c r="S18" s="18"/>
      <c r="T18" s="18"/>
      <c r="U18" s="20"/>
      <c r="V18" s="21"/>
      <c r="W18" s="22"/>
      <c r="X18" s="21"/>
      <c r="Y18" s="21"/>
      <c r="Z18" s="21"/>
      <c r="AA18" s="21"/>
      <c r="AB18" s="21"/>
      <c r="AC18" s="23"/>
      <c r="AD18" s="21"/>
      <c r="AE18" s="21"/>
      <c r="AF18" s="21"/>
      <c r="AG18" s="3"/>
      <c r="AH18" s="3"/>
      <c r="AI18" s="3"/>
      <c r="AJ18" s="3"/>
      <c r="AK18" s="3"/>
      <c r="AL18" s="21"/>
      <c r="AM18" s="21"/>
      <c r="AN18" s="21"/>
      <c r="AO18" s="21"/>
      <c r="AP18" s="21"/>
      <c r="AQ18" s="21"/>
      <c r="AR18" s="21"/>
      <c r="AS18" s="21"/>
      <c r="AT18" s="8"/>
      <c r="AU18" s="8"/>
      <c r="AV18" s="8"/>
      <c r="AW18" s="8"/>
    </row>
    <row r="19" spans="1:49" ht="64.5" customHeight="1">
      <c r="A19" s="262" t="s">
        <v>14</v>
      </c>
      <c r="B19" s="262"/>
      <c r="C19" s="262"/>
      <c r="D19" s="262"/>
      <c r="E19" s="262"/>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2"/>
      <c r="AI19" s="262"/>
      <c r="AJ19" s="262"/>
      <c r="AK19" s="262"/>
      <c r="AL19" s="262"/>
      <c r="AM19" s="262"/>
      <c r="AN19" s="262"/>
      <c r="AO19" s="262"/>
      <c r="AP19" s="262"/>
      <c r="AQ19" s="262"/>
      <c r="AR19" s="262"/>
      <c r="AS19" s="262"/>
      <c r="AT19" s="8"/>
      <c r="AU19" s="8"/>
      <c r="AV19" s="8"/>
      <c r="AW19" s="8"/>
    </row>
    <row r="20" spans="1:49">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row>
    <row r="21" spans="1:49" ht="15.75" thickBo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row>
    <row r="22" spans="1:49" ht="18.75" thickBot="1">
      <c r="A22" s="187" t="s">
        <v>15</v>
      </c>
      <c r="B22" s="188"/>
      <c r="C22" s="188"/>
      <c r="D22" s="188"/>
      <c r="E22" s="188"/>
      <c r="F22" s="188"/>
      <c r="G22" s="188"/>
      <c r="H22" s="188"/>
      <c r="I22" s="188"/>
      <c r="J22" s="188"/>
      <c r="K22" s="188"/>
      <c r="L22" s="188"/>
      <c r="M22" s="188"/>
      <c r="N22" s="189" t="s">
        <v>72</v>
      </c>
      <c r="O22" s="190"/>
      <c r="P22" s="190"/>
      <c r="Q22" s="190"/>
      <c r="R22" s="190"/>
      <c r="S22" s="190"/>
      <c r="T22" s="190"/>
      <c r="U22" s="190"/>
      <c r="V22" s="190"/>
      <c r="W22" s="190"/>
      <c r="X22" s="190"/>
      <c r="Y22" s="190"/>
      <c r="Z22" s="190"/>
      <c r="AA22" s="190"/>
      <c r="AB22" s="190"/>
      <c r="AC22" s="190"/>
      <c r="AD22" s="190"/>
      <c r="AE22" s="190"/>
      <c r="AF22" s="190"/>
      <c r="AG22" s="190"/>
      <c r="AH22" s="190"/>
      <c r="AI22" s="190"/>
      <c r="AJ22" s="190"/>
      <c r="AK22" s="190"/>
      <c r="AL22" s="190"/>
      <c r="AM22" s="190"/>
      <c r="AN22" s="191"/>
      <c r="AO22" s="192" t="s">
        <v>50</v>
      </c>
      <c r="AP22" s="192"/>
      <c r="AQ22" s="192"/>
      <c r="AR22" s="192"/>
      <c r="AS22" s="193"/>
      <c r="AT22" s="8"/>
      <c r="AU22" s="8"/>
      <c r="AV22" s="8"/>
      <c r="AW22" s="8"/>
    </row>
    <row r="23" spans="1:49" ht="27.75" customHeight="1" thickBot="1">
      <c r="A23" s="210" t="s">
        <v>73</v>
      </c>
      <c r="B23" s="211"/>
      <c r="C23" s="211"/>
      <c r="D23" s="211"/>
      <c r="E23" s="212"/>
      <c r="F23" s="210" t="s">
        <v>74</v>
      </c>
      <c r="G23" s="211"/>
      <c r="H23" s="211"/>
      <c r="I23" s="211"/>
      <c r="J23" s="211"/>
      <c r="K23" s="211"/>
      <c r="L23" s="211"/>
      <c r="M23" s="212"/>
      <c r="N23" s="209" t="s">
        <v>22</v>
      </c>
      <c r="O23" s="205"/>
      <c r="P23" s="204" t="s">
        <v>23</v>
      </c>
      <c r="Q23" s="205"/>
      <c r="R23" s="204" t="s">
        <v>24</v>
      </c>
      <c r="S23" s="205"/>
      <c r="T23" s="204" t="s">
        <v>25</v>
      </c>
      <c r="U23" s="205"/>
      <c r="V23" s="204" t="s">
        <v>26</v>
      </c>
      <c r="W23" s="205"/>
      <c r="X23" s="204" t="s">
        <v>27</v>
      </c>
      <c r="Y23" s="205"/>
      <c r="Z23" s="204" t="s">
        <v>28</v>
      </c>
      <c r="AA23" s="205"/>
      <c r="AB23" s="204" t="s">
        <v>29</v>
      </c>
      <c r="AC23" s="205"/>
      <c r="AD23" s="204" t="s">
        <v>30</v>
      </c>
      <c r="AE23" s="205"/>
      <c r="AF23" s="204" t="s">
        <v>31</v>
      </c>
      <c r="AG23" s="205"/>
      <c r="AH23" s="204" t="s">
        <v>32</v>
      </c>
      <c r="AI23" s="205"/>
      <c r="AJ23" s="204" t="s">
        <v>33</v>
      </c>
      <c r="AK23" s="205"/>
      <c r="AL23" s="204" t="s">
        <v>34</v>
      </c>
      <c r="AM23" s="205"/>
      <c r="AN23" s="208" t="s">
        <v>35</v>
      </c>
      <c r="AO23" s="194"/>
      <c r="AP23" s="194"/>
      <c r="AQ23" s="195"/>
      <c r="AR23" s="194"/>
      <c r="AS23" s="196"/>
      <c r="AT23" s="8"/>
      <c r="AU23" s="8"/>
      <c r="AV23" s="8"/>
      <c r="AW23" s="8"/>
    </row>
    <row r="24" spans="1:49" ht="48.75" customHeight="1" thickBot="1">
      <c r="A24" s="204" t="s">
        <v>17</v>
      </c>
      <c r="B24" s="204" t="s">
        <v>18</v>
      </c>
      <c r="C24" s="204" t="s">
        <v>61</v>
      </c>
      <c r="D24" s="204" t="s">
        <v>468</v>
      </c>
      <c r="E24" s="204" t="s">
        <v>469</v>
      </c>
      <c r="F24" s="204" t="s">
        <v>466</v>
      </c>
      <c r="G24" s="204" t="s">
        <v>467</v>
      </c>
      <c r="H24" s="259" t="s">
        <v>464</v>
      </c>
      <c r="I24" s="259" t="s">
        <v>465</v>
      </c>
      <c r="J24" s="230" t="s">
        <v>62</v>
      </c>
      <c r="K24" s="230" t="s">
        <v>20</v>
      </c>
      <c r="L24" s="230" t="s">
        <v>21</v>
      </c>
      <c r="M24" s="230" t="s">
        <v>63</v>
      </c>
      <c r="N24" s="206"/>
      <c r="O24" s="207"/>
      <c r="P24" s="206"/>
      <c r="Q24" s="207"/>
      <c r="R24" s="206"/>
      <c r="S24" s="207"/>
      <c r="T24" s="206"/>
      <c r="U24" s="207"/>
      <c r="V24" s="206"/>
      <c r="W24" s="207"/>
      <c r="X24" s="206"/>
      <c r="Y24" s="207"/>
      <c r="Z24" s="206"/>
      <c r="AA24" s="207"/>
      <c r="AB24" s="206"/>
      <c r="AC24" s="207"/>
      <c r="AD24" s="206"/>
      <c r="AE24" s="207"/>
      <c r="AF24" s="206"/>
      <c r="AG24" s="207"/>
      <c r="AH24" s="206" t="s">
        <v>24</v>
      </c>
      <c r="AI24" s="207"/>
      <c r="AJ24" s="206"/>
      <c r="AK24" s="207"/>
      <c r="AL24" s="206" t="s">
        <v>24</v>
      </c>
      <c r="AM24" s="207"/>
      <c r="AN24" s="208"/>
      <c r="AO24" s="197" t="s">
        <v>64</v>
      </c>
      <c r="AP24" s="199" t="s">
        <v>367</v>
      </c>
      <c r="AQ24" s="182" t="s">
        <v>75</v>
      </c>
      <c r="AR24" s="201" t="s">
        <v>37</v>
      </c>
      <c r="AS24" s="202" t="s">
        <v>38</v>
      </c>
      <c r="AT24" s="8"/>
      <c r="AU24" s="8"/>
      <c r="AV24" s="8"/>
      <c r="AW24" s="8"/>
    </row>
    <row r="25" spans="1:49" ht="36.75" customHeight="1" thickBot="1">
      <c r="A25" s="204"/>
      <c r="B25" s="204"/>
      <c r="C25" s="204"/>
      <c r="D25" s="204"/>
      <c r="E25" s="204"/>
      <c r="F25" s="204"/>
      <c r="G25" s="204"/>
      <c r="H25" s="230"/>
      <c r="I25" s="230"/>
      <c r="J25" s="230"/>
      <c r="K25" s="230"/>
      <c r="L25" s="230"/>
      <c r="M25" s="230"/>
      <c r="N25" s="24" t="s">
        <v>39</v>
      </c>
      <c r="O25" s="24" t="s">
        <v>40</v>
      </c>
      <c r="P25" s="24" t="s">
        <v>41</v>
      </c>
      <c r="Q25" s="24" t="s">
        <v>42</v>
      </c>
      <c r="R25" s="24" t="s">
        <v>41</v>
      </c>
      <c r="S25" s="24" t="s">
        <v>42</v>
      </c>
      <c r="T25" s="24" t="s">
        <v>41</v>
      </c>
      <c r="U25" s="24" t="s">
        <v>42</v>
      </c>
      <c r="V25" s="24" t="s">
        <v>41</v>
      </c>
      <c r="W25" s="24" t="s">
        <v>42</v>
      </c>
      <c r="X25" s="24" t="s">
        <v>41</v>
      </c>
      <c r="Y25" s="24" t="s">
        <v>42</v>
      </c>
      <c r="Z25" s="24" t="s">
        <v>41</v>
      </c>
      <c r="AA25" s="24" t="s">
        <v>42</v>
      </c>
      <c r="AB25" s="24" t="s">
        <v>41</v>
      </c>
      <c r="AC25" s="24" t="s">
        <v>42</v>
      </c>
      <c r="AD25" s="24" t="s">
        <v>41</v>
      </c>
      <c r="AE25" s="24" t="s">
        <v>42</v>
      </c>
      <c r="AF25" s="24" t="s">
        <v>41</v>
      </c>
      <c r="AG25" s="24" t="s">
        <v>42</v>
      </c>
      <c r="AH25" s="24" t="s">
        <v>41</v>
      </c>
      <c r="AI25" s="24" t="s">
        <v>42</v>
      </c>
      <c r="AJ25" s="24" t="s">
        <v>41</v>
      </c>
      <c r="AK25" s="24" t="s">
        <v>42</v>
      </c>
      <c r="AL25" s="24" t="s">
        <v>41</v>
      </c>
      <c r="AM25" s="24" t="s">
        <v>42</v>
      </c>
      <c r="AN25" s="208"/>
      <c r="AO25" s="198"/>
      <c r="AP25" s="200"/>
      <c r="AQ25" s="183"/>
      <c r="AR25" s="179"/>
      <c r="AS25" s="203"/>
      <c r="AT25" s="8"/>
      <c r="AU25" s="8"/>
      <c r="AV25" s="8"/>
      <c r="AW25" s="8"/>
    </row>
    <row r="26" spans="1:49" ht="33.75" customHeight="1" thickBot="1">
      <c r="A26" s="122" t="s">
        <v>309</v>
      </c>
      <c r="B26" s="122" t="s">
        <v>322</v>
      </c>
      <c r="C26" s="122" t="s">
        <v>535</v>
      </c>
      <c r="D26" s="122" t="s">
        <v>536</v>
      </c>
      <c r="E26" s="122" t="s">
        <v>537</v>
      </c>
      <c r="F26" s="221" t="s">
        <v>543</v>
      </c>
      <c r="G26" s="221" t="s">
        <v>548</v>
      </c>
      <c r="H26" s="221" t="s">
        <v>549</v>
      </c>
      <c r="I26" s="221" t="s">
        <v>550</v>
      </c>
      <c r="J26" s="213" t="s">
        <v>475</v>
      </c>
      <c r="K26" s="214">
        <v>44593</v>
      </c>
      <c r="L26" s="214">
        <v>44650</v>
      </c>
      <c r="M26" s="215" t="s">
        <v>562</v>
      </c>
      <c r="N26" s="121">
        <v>0.2</v>
      </c>
      <c r="O26" s="121">
        <f>N26*(P26+R26+T26+V26+X26+Z26+AB26+AD26+AF26+AH26+AJ26+AL26)</f>
        <v>0.2</v>
      </c>
      <c r="P26" s="121"/>
      <c r="Q26" s="121"/>
      <c r="R26" s="121">
        <v>0.5</v>
      </c>
      <c r="S26" s="121">
        <v>0.5</v>
      </c>
      <c r="T26" s="121">
        <v>0.5</v>
      </c>
      <c r="U26" s="121">
        <v>0.5</v>
      </c>
      <c r="V26" s="121"/>
      <c r="W26" s="121"/>
      <c r="X26" s="121"/>
      <c r="Y26" s="121"/>
      <c r="Z26" s="121"/>
      <c r="AA26" s="121"/>
      <c r="AB26" s="121"/>
      <c r="AC26" s="121"/>
      <c r="AD26" s="121"/>
      <c r="AE26" s="121"/>
      <c r="AF26" s="121"/>
      <c r="AG26" s="121"/>
      <c r="AH26" s="121"/>
      <c r="AI26" s="121"/>
      <c r="AJ26" s="121"/>
      <c r="AK26" s="121"/>
      <c r="AL26" s="121"/>
      <c r="AM26" s="121"/>
      <c r="AN26" s="216">
        <f>N26*(Q26+S26+U26+W26+Y26+AA26+AC26+AE26+AG26+AI26+AK26+AM26)</f>
        <v>0.2</v>
      </c>
      <c r="AO26" s="99" t="s">
        <v>725</v>
      </c>
      <c r="AP26" s="99" t="s">
        <v>726</v>
      </c>
      <c r="AQ26" s="64" t="s">
        <v>46</v>
      </c>
      <c r="AR26" s="65">
        <f>Q26+S26+U26</f>
        <v>1</v>
      </c>
      <c r="AS26" s="217">
        <f>SUM(AR26:AR29)</f>
        <v>1</v>
      </c>
      <c r="AT26" s="8"/>
      <c r="AU26" s="8"/>
      <c r="AV26" s="8"/>
      <c r="AW26" s="8"/>
    </row>
    <row r="27" spans="1:49" ht="33.75" customHeight="1" thickBot="1">
      <c r="A27" s="122"/>
      <c r="B27" s="122"/>
      <c r="C27" s="122"/>
      <c r="D27" s="122"/>
      <c r="E27" s="122"/>
      <c r="F27" s="221"/>
      <c r="G27" s="221"/>
      <c r="H27" s="221"/>
      <c r="I27" s="221"/>
      <c r="J27" s="213"/>
      <c r="K27" s="214"/>
      <c r="L27" s="214"/>
      <c r="M27" s="215"/>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216"/>
      <c r="AO27" s="64" t="s">
        <v>43</v>
      </c>
      <c r="AP27" s="64" t="s">
        <v>43</v>
      </c>
      <c r="AQ27" s="64" t="s">
        <v>43</v>
      </c>
      <c r="AR27" s="65">
        <f>W26+Y26+AA26</f>
        <v>0</v>
      </c>
      <c r="AS27" s="217"/>
      <c r="AT27" s="8"/>
      <c r="AU27" s="8"/>
      <c r="AV27" s="8"/>
      <c r="AW27" s="8"/>
    </row>
    <row r="28" spans="1:49" ht="33.75" customHeight="1" thickBot="1">
      <c r="A28" s="122"/>
      <c r="B28" s="122"/>
      <c r="C28" s="122"/>
      <c r="D28" s="122"/>
      <c r="E28" s="122"/>
      <c r="F28" s="221"/>
      <c r="G28" s="221"/>
      <c r="H28" s="221"/>
      <c r="I28" s="221"/>
      <c r="J28" s="213"/>
      <c r="K28" s="214"/>
      <c r="L28" s="214"/>
      <c r="M28" s="215"/>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216"/>
      <c r="AO28" s="64" t="s">
        <v>44</v>
      </c>
      <c r="AP28" s="64" t="s">
        <v>44</v>
      </c>
      <c r="AQ28" s="64" t="s">
        <v>44</v>
      </c>
      <c r="AR28" s="65">
        <f>AC26+AE26+AG26</f>
        <v>0</v>
      </c>
      <c r="AS28" s="217"/>
      <c r="AT28" s="8"/>
      <c r="AU28" s="8"/>
      <c r="AV28" s="8"/>
      <c r="AW28" s="8"/>
    </row>
    <row r="29" spans="1:49" ht="33.75" customHeight="1" thickBot="1">
      <c r="A29" s="122"/>
      <c r="B29" s="122"/>
      <c r="C29" s="122"/>
      <c r="D29" s="122"/>
      <c r="E29" s="122"/>
      <c r="F29" s="221"/>
      <c r="G29" s="221"/>
      <c r="H29" s="221"/>
      <c r="I29" s="221"/>
      <c r="J29" s="213"/>
      <c r="K29" s="214"/>
      <c r="L29" s="214"/>
      <c r="M29" s="215"/>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1"/>
      <c r="AL29" s="121"/>
      <c r="AM29" s="121"/>
      <c r="AN29" s="216"/>
      <c r="AO29" s="64" t="s">
        <v>45</v>
      </c>
      <c r="AP29" s="64" t="s">
        <v>45</v>
      </c>
      <c r="AQ29" s="64" t="s">
        <v>45</v>
      </c>
      <c r="AR29" s="65">
        <f>AI26+AK26+AM26</f>
        <v>0</v>
      </c>
      <c r="AS29" s="217"/>
      <c r="AT29" s="8"/>
      <c r="AU29" s="8"/>
      <c r="AV29" s="8"/>
      <c r="AW29" s="8"/>
    </row>
    <row r="30" spans="1:49" ht="146.1" customHeight="1" thickBot="1">
      <c r="A30" s="122"/>
      <c r="B30" s="122"/>
      <c r="C30" s="122"/>
      <c r="D30" s="122"/>
      <c r="E30" s="122"/>
      <c r="F30" s="221" t="s">
        <v>544</v>
      </c>
      <c r="G30" s="261" t="s">
        <v>551</v>
      </c>
      <c r="H30" s="260" t="s">
        <v>552</v>
      </c>
      <c r="I30" s="260" t="s">
        <v>553</v>
      </c>
      <c r="J30" s="213" t="s">
        <v>475</v>
      </c>
      <c r="K30" s="214">
        <v>44607</v>
      </c>
      <c r="L30" s="214">
        <v>44895</v>
      </c>
      <c r="M30" s="215" t="s">
        <v>562</v>
      </c>
      <c r="N30" s="121">
        <v>0.2</v>
      </c>
      <c r="O30" s="121">
        <f t="shared" ref="O30" si="0">N30*(P30+R30+T30+V30+X30+Z30+AB30+AD30+AF30+AH30+AJ30+AL30)</f>
        <v>0.19999999999999998</v>
      </c>
      <c r="P30" s="121"/>
      <c r="Q30" s="121"/>
      <c r="R30" s="121">
        <v>0.1</v>
      </c>
      <c r="S30" s="121">
        <v>0.1</v>
      </c>
      <c r="T30" s="121">
        <v>0.1</v>
      </c>
      <c r="U30" s="121">
        <v>0.1</v>
      </c>
      <c r="V30" s="121">
        <v>0.1</v>
      </c>
      <c r="W30" s="121">
        <v>0.1</v>
      </c>
      <c r="X30" s="121">
        <v>0.1</v>
      </c>
      <c r="Y30" s="121">
        <v>0.1</v>
      </c>
      <c r="Z30" s="121">
        <v>0.1</v>
      </c>
      <c r="AA30" s="121">
        <v>0.1</v>
      </c>
      <c r="AB30" s="121">
        <v>0.1</v>
      </c>
      <c r="AC30" s="121"/>
      <c r="AD30" s="121">
        <v>0.1</v>
      </c>
      <c r="AE30" s="121"/>
      <c r="AF30" s="121">
        <v>0.1</v>
      </c>
      <c r="AG30" s="121"/>
      <c r="AH30" s="121">
        <v>0.1</v>
      </c>
      <c r="AI30" s="121"/>
      <c r="AJ30" s="121">
        <v>0.1</v>
      </c>
      <c r="AK30" s="121"/>
      <c r="AL30" s="121"/>
      <c r="AM30" s="121"/>
      <c r="AN30" s="216">
        <f>N30*(Q30+S30+U30+W30+Y30+AA30+AC30+AE30+AG30+AI30+AK30+AM30)</f>
        <v>0.1</v>
      </c>
      <c r="AO30" s="99" t="s">
        <v>727</v>
      </c>
      <c r="AP30" s="99" t="s">
        <v>728</v>
      </c>
      <c r="AQ30" s="64" t="s">
        <v>46</v>
      </c>
      <c r="AR30" s="65">
        <f>Q30+S30+U30</f>
        <v>0.2</v>
      </c>
      <c r="AS30" s="217">
        <f t="shared" ref="AS30" si="1">SUM(AR30:AR33)</f>
        <v>0.5</v>
      </c>
      <c r="AT30" s="8"/>
      <c r="AU30" s="8"/>
      <c r="AV30" s="8"/>
      <c r="AW30" s="8"/>
    </row>
    <row r="31" spans="1:49" ht="146.1" customHeight="1" thickBot="1">
      <c r="A31" s="122"/>
      <c r="B31" s="122"/>
      <c r="C31" s="122"/>
      <c r="D31" s="122"/>
      <c r="E31" s="122"/>
      <c r="F31" s="221"/>
      <c r="G31" s="261"/>
      <c r="H31" s="260"/>
      <c r="I31" s="260"/>
      <c r="J31" s="213"/>
      <c r="K31" s="214"/>
      <c r="L31" s="214"/>
      <c r="M31" s="215"/>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c r="AM31" s="121"/>
      <c r="AN31" s="216"/>
      <c r="AO31" s="99" t="s">
        <v>743</v>
      </c>
      <c r="AP31" s="99" t="s">
        <v>744</v>
      </c>
      <c r="AQ31" s="64" t="s">
        <v>43</v>
      </c>
      <c r="AR31" s="65">
        <f>W30+Y30+AA30</f>
        <v>0.30000000000000004</v>
      </c>
      <c r="AS31" s="217"/>
      <c r="AT31" s="8"/>
      <c r="AU31" s="8"/>
      <c r="AV31" s="8"/>
      <c r="AW31" s="8"/>
    </row>
    <row r="32" spans="1:49" ht="33.75" customHeight="1" thickBot="1">
      <c r="A32" s="122"/>
      <c r="B32" s="122"/>
      <c r="C32" s="122"/>
      <c r="D32" s="122"/>
      <c r="E32" s="122"/>
      <c r="F32" s="221"/>
      <c r="G32" s="261"/>
      <c r="H32" s="260"/>
      <c r="I32" s="260"/>
      <c r="J32" s="213"/>
      <c r="K32" s="214"/>
      <c r="L32" s="214"/>
      <c r="M32" s="215"/>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c r="AL32" s="121"/>
      <c r="AM32" s="121"/>
      <c r="AN32" s="216"/>
      <c r="AO32" s="64" t="s">
        <v>44</v>
      </c>
      <c r="AP32" s="64" t="s">
        <v>44</v>
      </c>
      <c r="AQ32" s="64" t="s">
        <v>44</v>
      </c>
      <c r="AR32" s="65">
        <f>AC30+AE30+AG30</f>
        <v>0</v>
      </c>
      <c r="AS32" s="217"/>
      <c r="AT32" s="8"/>
      <c r="AU32" s="8"/>
      <c r="AV32" s="8"/>
      <c r="AW32" s="8"/>
    </row>
    <row r="33" spans="1:49" ht="33.75" customHeight="1" thickBot="1">
      <c r="A33" s="122"/>
      <c r="B33" s="122"/>
      <c r="C33" s="122"/>
      <c r="D33" s="122"/>
      <c r="E33" s="122"/>
      <c r="F33" s="221"/>
      <c r="G33" s="261"/>
      <c r="H33" s="260"/>
      <c r="I33" s="260"/>
      <c r="J33" s="213"/>
      <c r="K33" s="214"/>
      <c r="L33" s="214"/>
      <c r="M33" s="215"/>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c r="AK33" s="121"/>
      <c r="AL33" s="121"/>
      <c r="AM33" s="121"/>
      <c r="AN33" s="216"/>
      <c r="AO33" s="64" t="s">
        <v>45</v>
      </c>
      <c r="AP33" s="64" t="s">
        <v>45</v>
      </c>
      <c r="AQ33" s="64" t="s">
        <v>45</v>
      </c>
      <c r="AR33" s="65">
        <f>AI30+AK30+AM30</f>
        <v>0</v>
      </c>
      <c r="AS33" s="217"/>
      <c r="AT33" s="8"/>
      <c r="AU33" s="8"/>
      <c r="AV33" s="8"/>
      <c r="AW33" s="8"/>
    </row>
    <row r="34" spans="1:49" ht="44.25" customHeight="1" thickBot="1">
      <c r="A34" s="122" t="s">
        <v>309</v>
      </c>
      <c r="B34" s="122" t="s">
        <v>323</v>
      </c>
      <c r="C34" s="122" t="s">
        <v>538</v>
      </c>
      <c r="D34" s="122" t="s">
        <v>539</v>
      </c>
      <c r="E34" s="122" t="s">
        <v>540</v>
      </c>
      <c r="F34" s="221" t="s">
        <v>545</v>
      </c>
      <c r="G34" s="260" t="s">
        <v>554</v>
      </c>
      <c r="H34" s="260" t="s">
        <v>555</v>
      </c>
      <c r="I34" s="261" t="s">
        <v>556</v>
      </c>
      <c r="J34" s="213" t="s">
        <v>475</v>
      </c>
      <c r="K34" s="214">
        <v>44593</v>
      </c>
      <c r="L34" s="214">
        <v>44742</v>
      </c>
      <c r="M34" s="215" t="s">
        <v>562</v>
      </c>
      <c r="N34" s="121">
        <v>0.2</v>
      </c>
      <c r="O34" s="121">
        <f t="shared" ref="O34" si="2">N34*(P34+R34+T34+V34+X34+Z34+AB34+AD34+AF34+AH34+AJ34+AL34)</f>
        <v>0.2</v>
      </c>
      <c r="P34" s="121"/>
      <c r="Q34" s="121"/>
      <c r="R34" s="121">
        <v>0.2</v>
      </c>
      <c r="S34" s="121">
        <v>0.2</v>
      </c>
      <c r="T34" s="121">
        <v>0.2</v>
      </c>
      <c r="U34" s="121">
        <v>0.2</v>
      </c>
      <c r="V34" s="121">
        <v>0.2</v>
      </c>
      <c r="W34" s="121">
        <v>0.2</v>
      </c>
      <c r="X34" s="121">
        <v>0.2</v>
      </c>
      <c r="Y34" s="121">
        <v>0.2</v>
      </c>
      <c r="Z34" s="121">
        <v>0.2</v>
      </c>
      <c r="AA34" s="121">
        <v>0.2</v>
      </c>
      <c r="AB34" s="121"/>
      <c r="AC34" s="121"/>
      <c r="AD34" s="121"/>
      <c r="AE34" s="121"/>
      <c r="AF34" s="121"/>
      <c r="AG34" s="121"/>
      <c r="AH34" s="121"/>
      <c r="AI34" s="121"/>
      <c r="AJ34" s="121"/>
      <c r="AK34" s="121"/>
      <c r="AL34" s="121"/>
      <c r="AM34" s="121"/>
      <c r="AN34" s="216">
        <f>N34*(Q34+S34+U34+W34+Y34+AA34+AC34+AE34+AG34+AI34+AK34+AM34)</f>
        <v>0.2</v>
      </c>
      <c r="AO34" s="99" t="s">
        <v>729</v>
      </c>
      <c r="AP34" s="99" t="s">
        <v>730</v>
      </c>
      <c r="AQ34" s="64" t="s">
        <v>46</v>
      </c>
      <c r="AR34" s="65">
        <f>Q34+S34+U34</f>
        <v>0.4</v>
      </c>
      <c r="AS34" s="217">
        <f t="shared" ref="AS34" si="3">SUM(AR34:AR37)</f>
        <v>1</v>
      </c>
      <c r="AT34" s="8"/>
      <c r="AU34" s="8"/>
      <c r="AV34" s="8"/>
      <c r="AW34" s="8"/>
    </row>
    <row r="35" spans="1:49" ht="44.25" customHeight="1" thickBot="1">
      <c r="A35" s="122"/>
      <c r="B35" s="122"/>
      <c r="C35" s="122"/>
      <c r="D35" s="122"/>
      <c r="E35" s="122"/>
      <c r="F35" s="221"/>
      <c r="G35" s="260"/>
      <c r="H35" s="260"/>
      <c r="I35" s="261"/>
      <c r="J35" s="213"/>
      <c r="K35" s="214"/>
      <c r="L35" s="214"/>
      <c r="M35" s="215"/>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216"/>
      <c r="AO35" s="99" t="s">
        <v>745</v>
      </c>
      <c r="AP35" s="99" t="s">
        <v>746</v>
      </c>
      <c r="AQ35" s="64" t="s">
        <v>43</v>
      </c>
      <c r="AR35" s="65">
        <f>W34+Y34+AA34</f>
        <v>0.60000000000000009</v>
      </c>
      <c r="AS35" s="217"/>
      <c r="AT35" s="8"/>
      <c r="AU35" s="8"/>
      <c r="AV35" s="8"/>
      <c r="AW35" s="8"/>
    </row>
    <row r="36" spans="1:49" ht="44.25" customHeight="1" thickBot="1">
      <c r="A36" s="122"/>
      <c r="B36" s="122"/>
      <c r="C36" s="122"/>
      <c r="D36" s="122"/>
      <c r="E36" s="122"/>
      <c r="F36" s="221"/>
      <c r="G36" s="260"/>
      <c r="H36" s="260"/>
      <c r="I36" s="261"/>
      <c r="J36" s="213"/>
      <c r="K36" s="214"/>
      <c r="L36" s="214"/>
      <c r="M36" s="215"/>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c r="AM36" s="121"/>
      <c r="AN36" s="216"/>
      <c r="AO36" s="64" t="s">
        <v>44</v>
      </c>
      <c r="AP36" s="64" t="s">
        <v>44</v>
      </c>
      <c r="AQ36" s="64" t="s">
        <v>44</v>
      </c>
      <c r="AR36" s="65">
        <f>AC34+AE34+AG34</f>
        <v>0</v>
      </c>
      <c r="AS36" s="217"/>
      <c r="AT36" s="8"/>
      <c r="AU36" s="8"/>
      <c r="AV36" s="8"/>
      <c r="AW36" s="8"/>
    </row>
    <row r="37" spans="1:49" ht="44.25" customHeight="1" thickBot="1">
      <c r="A37" s="122"/>
      <c r="B37" s="122"/>
      <c r="C37" s="122"/>
      <c r="D37" s="122"/>
      <c r="E37" s="122"/>
      <c r="F37" s="221"/>
      <c r="G37" s="260"/>
      <c r="H37" s="260"/>
      <c r="I37" s="261"/>
      <c r="J37" s="213"/>
      <c r="K37" s="214"/>
      <c r="L37" s="214"/>
      <c r="M37" s="215"/>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c r="AL37" s="121"/>
      <c r="AM37" s="121"/>
      <c r="AN37" s="216"/>
      <c r="AO37" s="64" t="s">
        <v>45</v>
      </c>
      <c r="AP37" s="64" t="s">
        <v>45</v>
      </c>
      <c r="AQ37" s="64" t="s">
        <v>45</v>
      </c>
      <c r="AR37" s="65">
        <f>AI34+AK34+AM34</f>
        <v>0</v>
      </c>
      <c r="AS37" s="217"/>
      <c r="AT37" s="8"/>
      <c r="AU37" s="8"/>
      <c r="AV37" s="8"/>
      <c r="AW37" s="8"/>
    </row>
    <row r="38" spans="1:49" ht="29.25" customHeight="1" thickBot="1">
      <c r="A38" s="122" t="s">
        <v>309</v>
      </c>
      <c r="B38" s="122" t="s">
        <v>323</v>
      </c>
      <c r="C38" s="122" t="s">
        <v>363</v>
      </c>
      <c r="D38" s="122" t="s">
        <v>541</v>
      </c>
      <c r="E38" s="122" t="s">
        <v>542</v>
      </c>
      <c r="F38" s="221" t="s">
        <v>546</v>
      </c>
      <c r="G38" s="263" t="s">
        <v>719</v>
      </c>
      <c r="H38" s="263" t="s">
        <v>557</v>
      </c>
      <c r="I38" s="263" t="s">
        <v>558</v>
      </c>
      <c r="J38" s="213" t="s">
        <v>475</v>
      </c>
      <c r="K38" s="214">
        <v>44621</v>
      </c>
      <c r="L38" s="214">
        <v>44864</v>
      </c>
      <c r="M38" s="215" t="s">
        <v>562</v>
      </c>
      <c r="N38" s="121">
        <v>0.2</v>
      </c>
      <c r="O38" s="121">
        <f>N38*(P38+R38+T38+V38+X38+Z38+AB38+AD38+AF38+AH38+AJ38+AL38)</f>
        <v>0.2</v>
      </c>
      <c r="P38" s="121"/>
      <c r="Q38" s="121"/>
      <c r="R38" s="121"/>
      <c r="S38" s="121"/>
      <c r="T38" s="121">
        <v>0.2</v>
      </c>
      <c r="U38" s="121">
        <v>0.2</v>
      </c>
      <c r="V38" s="121"/>
      <c r="W38" s="121"/>
      <c r="X38" s="121">
        <v>0.2</v>
      </c>
      <c r="Y38" s="121">
        <v>0.2</v>
      </c>
      <c r="Z38" s="121"/>
      <c r="AA38" s="121"/>
      <c r="AB38" s="121">
        <v>0.2</v>
      </c>
      <c r="AC38" s="121"/>
      <c r="AD38" s="121"/>
      <c r="AE38" s="121"/>
      <c r="AF38" s="121">
        <v>0.2</v>
      </c>
      <c r="AG38" s="121"/>
      <c r="AH38" s="121">
        <v>0.2</v>
      </c>
      <c r="AI38" s="121"/>
      <c r="AJ38" s="121"/>
      <c r="AK38" s="121"/>
      <c r="AL38" s="121"/>
      <c r="AM38" s="121"/>
      <c r="AN38" s="216">
        <f>N38*(Q38+S38+U38+W38+Y38+AA38+AC38+AE38+AG38+AI38+AK38+AM38)</f>
        <v>8.0000000000000016E-2</v>
      </c>
      <c r="AO38" s="99" t="s">
        <v>731</v>
      </c>
      <c r="AP38" s="99" t="s">
        <v>732</v>
      </c>
      <c r="AQ38" s="64" t="s">
        <v>46</v>
      </c>
      <c r="AR38" s="65">
        <f>Q38+S38+U38</f>
        <v>0.2</v>
      </c>
      <c r="AS38" s="217">
        <f t="shared" ref="AS38" si="4">SUM(AR38:AR41)</f>
        <v>0.4</v>
      </c>
      <c r="AT38" s="8"/>
      <c r="AU38" s="8"/>
      <c r="AV38" s="8"/>
      <c r="AW38" s="8"/>
    </row>
    <row r="39" spans="1:49" ht="29.25" customHeight="1" thickBot="1">
      <c r="A39" s="122"/>
      <c r="B39" s="122"/>
      <c r="C39" s="122"/>
      <c r="D39" s="122"/>
      <c r="E39" s="122"/>
      <c r="F39" s="221"/>
      <c r="G39" s="263"/>
      <c r="H39" s="263"/>
      <c r="I39" s="263"/>
      <c r="J39" s="213"/>
      <c r="K39" s="214"/>
      <c r="L39" s="214"/>
      <c r="M39" s="215"/>
      <c r="N39" s="121"/>
      <c r="O39" s="121"/>
      <c r="P39" s="121"/>
      <c r="Q39" s="121"/>
      <c r="R39" s="121"/>
      <c r="S39" s="121"/>
      <c r="T39" s="121"/>
      <c r="U39" s="121"/>
      <c r="V39" s="121"/>
      <c r="W39" s="121"/>
      <c r="X39" s="121"/>
      <c r="Y39" s="121"/>
      <c r="Z39" s="121"/>
      <c r="AA39" s="121"/>
      <c r="AB39" s="121"/>
      <c r="AC39" s="121"/>
      <c r="AD39" s="121"/>
      <c r="AE39" s="121"/>
      <c r="AF39" s="121"/>
      <c r="AG39" s="121"/>
      <c r="AH39" s="121"/>
      <c r="AI39" s="121"/>
      <c r="AJ39" s="121"/>
      <c r="AK39" s="121"/>
      <c r="AL39" s="121"/>
      <c r="AM39" s="121"/>
      <c r="AN39" s="216"/>
      <c r="AO39" s="99" t="s">
        <v>747</v>
      </c>
      <c r="AP39" s="99" t="s">
        <v>748</v>
      </c>
      <c r="AQ39" s="64" t="s">
        <v>43</v>
      </c>
      <c r="AR39" s="65">
        <f>W38+Y38+AA38</f>
        <v>0.2</v>
      </c>
      <c r="AS39" s="217"/>
      <c r="AT39" s="8"/>
      <c r="AU39" s="8"/>
      <c r="AV39" s="8"/>
      <c r="AW39" s="8"/>
    </row>
    <row r="40" spans="1:49" ht="29.25" customHeight="1" thickBot="1">
      <c r="A40" s="122"/>
      <c r="B40" s="122"/>
      <c r="C40" s="122"/>
      <c r="D40" s="122"/>
      <c r="E40" s="122"/>
      <c r="F40" s="221"/>
      <c r="G40" s="263"/>
      <c r="H40" s="263"/>
      <c r="I40" s="263"/>
      <c r="J40" s="213"/>
      <c r="K40" s="214"/>
      <c r="L40" s="214"/>
      <c r="M40" s="215"/>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216"/>
      <c r="AO40" s="64" t="s">
        <v>44</v>
      </c>
      <c r="AP40" s="64" t="s">
        <v>44</v>
      </c>
      <c r="AQ40" s="64" t="s">
        <v>44</v>
      </c>
      <c r="AR40" s="65">
        <f>AC38+AE38+AG38</f>
        <v>0</v>
      </c>
      <c r="AS40" s="217"/>
      <c r="AT40" s="8"/>
      <c r="AU40" s="8"/>
      <c r="AV40" s="8"/>
      <c r="AW40" s="8"/>
    </row>
    <row r="41" spans="1:49" ht="29.25" customHeight="1" thickBot="1">
      <c r="A41" s="122"/>
      <c r="B41" s="122"/>
      <c r="C41" s="122"/>
      <c r="D41" s="122"/>
      <c r="E41" s="122"/>
      <c r="F41" s="221"/>
      <c r="G41" s="263"/>
      <c r="H41" s="263"/>
      <c r="I41" s="263"/>
      <c r="J41" s="213"/>
      <c r="K41" s="214"/>
      <c r="L41" s="214"/>
      <c r="M41" s="215"/>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1"/>
      <c r="AL41" s="121"/>
      <c r="AM41" s="121"/>
      <c r="AN41" s="216"/>
      <c r="AO41" s="64" t="s">
        <v>45</v>
      </c>
      <c r="AP41" s="64" t="s">
        <v>45</v>
      </c>
      <c r="AQ41" s="64" t="s">
        <v>45</v>
      </c>
      <c r="AR41" s="65">
        <f>AI38+AK38+AM38</f>
        <v>0</v>
      </c>
      <c r="AS41" s="217"/>
      <c r="AT41" s="8"/>
      <c r="AU41" s="8"/>
      <c r="AV41" s="8"/>
      <c r="AW41" s="8"/>
    </row>
    <row r="42" spans="1:49" ht="29.25" customHeight="1" thickBot="1">
      <c r="A42" s="122"/>
      <c r="B42" s="122"/>
      <c r="C42" s="122"/>
      <c r="D42" s="122"/>
      <c r="E42" s="122"/>
      <c r="F42" s="221" t="s">
        <v>547</v>
      </c>
      <c r="G42" s="260" t="s">
        <v>559</v>
      </c>
      <c r="H42" s="260" t="s">
        <v>560</v>
      </c>
      <c r="I42" s="260" t="s">
        <v>561</v>
      </c>
      <c r="J42" s="213" t="s">
        <v>475</v>
      </c>
      <c r="K42" s="214">
        <v>44621</v>
      </c>
      <c r="L42" s="214">
        <v>44834</v>
      </c>
      <c r="M42" s="215" t="s">
        <v>562</v>
      </c>
      <c r="N42" s="121">
        <v>0.2</v>
      </c>
      <c r="O42" s="121">
        <f t="shared" ref="O42" si="5">N42*(P42+R42+T42+V42+X42+Z42+AB42+AD42+AF42+AH42+AJ42+AL42)</f>
        <v>0.2</v>
      </c>
      <c r="P42" s="121"/>
      <c r="Q42" s="121"/>
      <c r="R42" s="121"/>
      <c r="S42" s="121"/>
      <c r="T42" s="121">
        <v>0.2</v>
      </c>
      <c r="U42" s="121">
        <v>0.2</v>
      </c>
      <c r="V42" s="121"/>
      <c r="W42" s="121"/>
      <c r="X42" s="121"/>
      <c r="Y42" s="121"/>
      <c r="Z42" s="121">
        <v>0.4</v>
      </c>
      <c r="AA42" s="121">
        <v>0.4</v>
      </c>
      <c r="AB42" s="121"/>
      <c r="AC42" s="121"/>
      <c r="AD42" s="121"/>
      <c r="AE42" s="121"/>
      <c r="AF42" s="121">
        <v>0.4</v>
      </c>
      <c r="AG42" s="121"/>
      <c r="AH42" s="121"/>
      <c r="AI42" s="121"/>
      <c r="AJ42" s="121"/>
      <c r="AK42" s="121"/>
      <c r="AL42" s="121"/>
      <c r="AM42" s="121"/>
      <c r="AN42" s="216">
        <f>N42*(Q42+S42+U42+W42+Y42+AA42+AC42+AE42+AG42+AI42+AK42+AM42)</f>
        <v>0.12000000000000002</v>
      </c>
      <c r="AO42" s="99" t="s">
        <v>733</v>
      </c>
      <c r="AP42" s="99" t="s">
        <v>734</v>
      </c>
      <c r="AQ42" s="64" t="s">
        <v>46</v>
      </c>
      <c r="AR42" s="65">
        <f>Q42+S42+U42</f>
        <v>0.2</v>
      </c>
      <c r="AS42" s="217">
        <f t="shared" ref="AS42" si="6">SUM(AR42:AR45)</f>
        <v>0.60000000000000009</v>
      </c>
      <c r="AT42" s="8"/>
      <c r="AU42" s="8"/>
      <c r="AV42" s="8"/>
      <c r="AW42" s="8"/>
    </row>
    <row r="43" spans="1:49" ht="29.25" customHeight="1" thickBot="1">
      <c r="A43" s="122"/>
      <c r="B43" s="122"/>
      <c r="C43" s="122"/>
      <c r="D43" s="122"/>
      <c r="E43" s="122"/>
      <c r="F43" s="221"/>
      <c r="G43" s="260"/>
      <c r="H43" s="260"/>
      <c r="I43" s="260"/>
      <c r="J43" s="213"/>
      <c r="K43" s="214"/>
      <c r="L43" s="214"/>
      <c r="M43" s="215"/>
      <c r="N43" s="121"/>
      <c r="O43" s="121"/>
      <c r="P43" s="121"/>
      <c r="Q43" s="121"/>
      <c r="R43" s="121"/>
      <c r="S43" s="121"/>
      <c r="T43" s="121"/>
      <c r="U43" s="121"/>
      <c r="V43" s="121"/>
      <c r="W43" s="121"/>
      <c r="X43" s="121"/>
      <c r="Y43" s="121"/>
      <c r="Z43" s="121"/>
      <c r="AA43" s="121"/>
      <c r="AB43" s="121"/>
      <c r="AC43" s="121"/>
      <c r="AD43" s="121"/>
      <c r="AE43" s="121"/>
      <c r="AF43" s="121"/>
      <c r="AG43" s="121"/>
      <c r="AH43" s="121"/>
      <c r="AI43" s="121"/>
      <c r="AJ43" s="121"/>
      <c r="AK43" s="121"/>
      <c r="AL43" s="121"/>
      <c r="AM43" s="121"/>
      <c r="AN43" s="216"/>
      <c r="AO43" s="99" t="s">
        <v>749</v>
      </c>
      <c r="AP43" s="99" t="s">
        <v>750</v>
      </c>
      <c r="AQ43" s="64" t="s">
        <v>43</v>
      </c>
      <c r="AR43" s="65">
        <f>W42+Y42+AA42</f>
        <v>0.4</v>
      </c>
      <c r="AS43" s="217"/>
      <c r="AT43" s="8"/>
      <c r="AU43" s="8"/>
      <c r="AV43" s="8"/>
      <c r="AW43" s="8"/>
    </row>
    <row r="44" spans="1:49" ht="29.25" customHeight="1" thickBot="1">
      <c r="A44" s="122"/>
      <c r="B44" s="122"/>
      <c r="C44" s="122"/>
      <c r="D44" s="122"/>
      <c r="E44" s="122"/>
      <c r="F44" s="221"/>
      <c r="G44" s="260"/>
      <c r="H44" s="260"/>
      <c r="I44" s="260"/>
      <c r="J44" s="213"/>
      <c r="K44" s="214"/>
      <c r="L44" s="214"/>
      <c r="M44" s="215"/>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121"/>
      <c r="AL44" s="121"/>
      <c r="AM44" s="121"/>
      <c r="AN44" s="216"/>
      <c r="AO44" s="64" t="s">
        <v>44</v>
      </c>
      <c r="AP44" s="64" t="s">
        <v>44</v>
      </c>
      <c r="AQ44" s="64" t="s">
        <v>44</v>
      </c>
      <c r="AR44" s="65">
        <f>AC42+AE42+AG42</f>
        <v>0</v>
      </c>
      <c r="AS44" s="217"/>
      <c r="AT44" s="8"/>
      <c r="AU44" s="8"/>
      <c r="AV44" s="8"/>
      <c r="AW44" s="8"/>
    </row>
    <row r="45" spans="1:49" ht="29.25" customHeight="1" thickBot="1">
      <c r="A45" s="122"/>
      <c r="B45" s="122"/>
      <c r="C45" s="122"/>
      <c r="D45" s="122"/>
      <c r="E45" s="122"/>
      <c r="F45" s="221"/>
      <c r="G45" s="260"/>
      <c r="H45" s="260"/>
      <c r="I45" s="260"/>
      <c r="J45" s="213"/>
      <c r="K45" s="214"/>
      <c r="L45" s="214"/>
      <c r="M45" s="215"/>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121"/>
      <c r="AL45" s="121"/>
      <c r="AM45" s="121"/>
      <c r="AN45" s="216"/>
      <c r="AO45" s="64" t="s">
        <v>45</v>
      </c>
      <c r="AP45" s="64" t="s">
        <v>45</v>
      </c>
      <c r="AQ45" s="64" t="s">
        <v>45</v>
      </c>
      <c r="AR45" s="65">
        <f>AI42+AK42+AM42</f>
        <v>0</v>
      </c>
      <c r="AS45" s="217"/>
      <c r="AT45" s="8"/>
      <c r="AU45" s="8"/>
      <c r="AV45" s="8"/>
      <c r="AW45" s="8"/>
    </row>
    <row r="46" spans="1:49" ht="56.25" customHeight="1" thickBot="1">
      <c r="A46" s="122" t="s">
        <v>305</v>
      </c>
      <c r="B46" s="122" t="s">
        <v>324</v>
      </c>
      <c r="C46" s="122" t="s">
        <v>353</v>
      </c>
      <c r="D46" s="122" t="s">
        <v>476</v>
      </c>
      <c r="E46" s="122" t="s">
        <v>477</v>
      </c>
      <c r="F46" s="221" t="s">
        <v>563</v>
      </c>
      <c r="G46" s="221" t="s">
        <v>478</v>
      </c>
      <c r="H46" s="221" t="s">
        <v>479</v>
      </c>
      <c r="I46" s="221" t="s">
        <v>474</v>
      </c>
      <c r="J46" s="213" t="s">
        <v>480</v>
      </c>
      <c r="K46" s="214">
        <v>44562</v>
      </c>
      <c r="L46" s="214">
        <v>44915</v>
      </c>
      <c r="M46" s="215" t="s">
        <v>562</v>
      </c>
      <c r="N46" s="121">
        <v>0.34</v>
      </c>
      <c r="O46" s="121">
        <f t="shared" ref="O46" si="7">N46*(P46+R46+T46+V46+X46+Z46+AB46+AD46+AF46+AH46+AJ46+AL46)</f>
        <v>0.34</v>
      </c>
      <c r="P46" s="121">
        <v>0.1</v>
      </c>
      <c r="Q46" s="121">
        <v>0.1</v>
      </c>
      <c r="R46" s="121"/>
      <c r="S46" s="121"/>
      <c r="T46" s="121"/>
      <c r="U46" s="121"/>
      <c r="V46" s="121"/>
      <c r="W46" s="121"/>
      <c r="X46" s="121">
        <v>0.1</v>
      </c>
      <c r="Y46" s="121">
        <v>0.1</v>
      </c>
      <c r="Z46" s="121"/>
      <c r="AA46" s="121"/>
      <c r="AB46" s="121">
        <v>0.22</v>
      </c>
      <c r="AC46" s="121"/>
      <c r="AD46" s="121">
        <v>0.1</v>
      </c>
      <c r="AE46" s="121"/>
      <c r="AF46" s="121">
        <v>0.1</v>
      </c>
      <c r="AG46" s="121"/>
      <c r="AH46" s="121">
        <v>0.16</v>
      </c>
      <c r="AI46" s="121"/>
      <c r="AJ46" s="121"/>
      <c r="AK46" s="121"/>
      <c r="AL46" s="121">
        <v>0.22</v>
      </c>
      <c r="AM46" s="121"/>
      <c r="AN46" s="216">
        <f>N46*(Q46+S46+U46+W46+Y46+AA46+AC46+AE46+AG46+AI46+AK46+AM46)</f>
        <v>6.8000000000000005E-2</v>
      </c>
      <c r="AO46" s="99" t="s">
        <v>741</v>
      </c>
      <c r="AP46" s="99" t="s">
        <v>742</v>
      </c>
      <c r="AQ46" s="64" t="s">
        <v>46</v>
      </c>
      <c r="AR46" s="65">
        <f>Q46+S46+U46</f>
        <v>0.1</v>
      </c>
      <c r="AS46" s="217">
        <f>SUM(AR46:AR49)</f>
        <v>0.2</v>
      </c>
      <c r="AT46" s="8"/>
      <c r="AU46" s="8"/>
      <c r="AV46" s="8"/>
      <c r="AW46" s="8"/>
    </row>
    <row r="47" spans="1:49" ht="56.25" customHeight="1" thickBot="1">
      <c r="A47" s="122"/>
      <c r="B47" s="122"/>
      <c r="C47" s="122"/>
      <c r="D47" s="122"/>
      <c r="E47" s="122"/>
      <c r="F47" s="221"/>
      <c r="G47" s="221"/>
      <c r="H47" s="221"/>
      <c r="I47" s="221"/>
      <c r="J47" s="213"/>
      <c r="K47" s="214"/>
      <c r="L47" s="214"/>
      <c r="M47" s="215"/>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121"/>
      <c r="AL47" s="121"/>
      <c r="AM47" s="121"/>
      <c r="AN47" s="216"/>
      <c r="AO47" s="99" t="s">
        <v>751</v>
      </c>
      <c r="AP47" s="99" t="s">
        <v>767</v>
      </c>
      <c r="AQ47" s="64" t="s">
        <v>43</v>
      </c>
      <c r="AR47" s="65">
        <f>W46+Y46+AA46</f>
        <v>0.1</v>
      </c>
      <c r="AS47" s="217"/>
      <c r="AT47" s="8"/>
      <c r="AU47" s="8"/>
      <c r="AV47" s="8"/>
      <c r="AW47" s="8"/>
    </row>
    <row r="48" spans="1:49" ht="56.25" customHeight="1" thickBot="1">
      <c r="A48" s="122"/>
      <c r="B48" s="122"/>
      <c r="C48" s="122"/>
      <c r="D48" s="122"/>
      <c r="E48" s="122"/>
      <c r="F48" s="221"/>
      <c r="G48" s="221"/>
      <c r="H48" s="221"/>
      <c r="I48" s="221"/>
      <c r="J48" s="213"/>
      <c r="K48" s="214"/>
      <c r="L48" s="214"/>
      <c r="M48" s="215"/>
      <c r="N48" s="121"/>
      <c r="O48" s="121"/>
      <c r="P48" s="121"/>
      <c r="Q48" s="121"/>
      <c r="R48" s="121"/>
      <c r="S48" s="121"/>
      <c r="T48" s="121"/>
      <c r="U48" s="121"/>
      <c r="V48" s="121"/>
      <c r="W48" s="121"/>
      <c r="X48" s="121"/>
      <c r="Y48" s="121"/>
      <c r="Z48" s="121"/>
      <c r="AA48" s="121"/>
      <c r="AB48" s="121"/>
      <c r="AC48" s="121"/>
      <c r="AD48" s="121"/>
      <c r="AE48" s="121"/>
      <c r="AF48" s="121"/>
      <c r="AG48" s="121"/>
      <c r="AH48" s="121"/>
      <c r="AI48" s="121"/>
      <c r="AJ48" s="121"/>
      <c r="AK48" s="121"/>
      <c r="AL48" s="121"/>
      <c r="AM48" s="121"/>
      <c r="AN48" s="216"/>
      <c r="AO48" s="64" t="s">
        <v>44</v>
      </c>
      <c r="AP48" s="64" t="s">
        <v>44</v>
      </c>
      <c r="AQ48" s="64" t="s">
        <v>44</v>
      </c>
      <c r="AR48" s="65">
        <f>AC46+AE46+AG46</f>
        <v>0</v>
      </c>
      <c r="AS48" s="217"/>
      <c r="AT48" s="8"/>
      <c r="AU48" s="8"/>
      <c r="AV48" s="8"/>
      <c r="AW48" s="8"/>
    </row>
    <row r="49" spans="1:49" ht="56.25" customHeight="1" thickBot="1">
      <c r="A49" s="122"/>
      <c r="B49" s="122"/>
      <c r="C49" s="122"/>
      <c r="D49" s="122"/>
      <c r="E49" s="122"/>
      <c r="F49" s="221"/>
      <c r="G49" s="221"/>
      <c r="H49" s="221"/>
      <c r="I49" s="221"/>
      <c r="J49" s="213"/>
      <c r="K49" s="214"/>
      <c r="L49" s="214"/>
      <c r="M49" s="215"/>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1"/>
      <c r="AL49" s="121"/>
      <c r="AM49" s="121"/>
      <c r="AN49" s="216"/>
      <c r="AO49" s="64" t="s">
        <v>45</v>
      </c>
      <c r="AP49" s="64" t="s">
        <v>45</v>
      </c>
      <c r="AQ49" s="64" t="s">
        <v>45</v>
      </c>
      <c r="AR49" s="65">
        <f>AI46+AK46+AM46</f>
        <v>0</v>
      </c>
      <c r="AS49" s="217"/>
      <c r="AT49" s="8"/>
      <c r="AU49" s="8"/>
      <c r="AV49" s="8"/>
      <c r="AW49" s="8"/>
    </row>
    <row r="50" spans="1:49" ht="56.25" customHeight="1" thickBot="1">
      <c r="A50" s="122"/>
      <c r="B50" s="122"/>
      <c r="C50" s="122"/>
      <c r="D50" s="122"/>
      <c r="E50" s="122"/>
      <c r="F50" s="221" t="s">
        <v>564</v>
      </c>
      <c r="G50" s="221" t="s">
        <v>567</v>
      </c>
      <c r="H50" s="221" t="s">
        <v>576</v>
      </c>
      <c r="I50" s="221" t="s">
        <v>570</v>
      </c>
      <c r="J50" s="213" t="s">
        <v>577</v>
      </c>
      <c r="K50" s="214">
        <v>44607</v>
      </c>
      <c r="L50" s="214">
        <v>44895</v>
      </c>
      <c r="M50" s="215" t="s">
        <v>562</v>
      </c>
      <c r="N50" s="121">
        <v>0.33</v>
      </c>
      <c r="O50" s="121">
        <f t="shared" ref="O50" si="8">N50*(P50+R50+T50+V50+X50+Z50+AB50+AD50+AF50+AH50+AJ50+AL50)</f>
        <v>0.33</v>
      </c>
      <c r="P50" s="121"/>
      <c r="Q50" s="121"/>
      <c r="R50" s="121">
        <v>0.1</v>
      </c>
      <c r="S50" s="121">
        <v>0.1</v>
      </c>
      <c r="T50" s="121"/>
      <c r="U50" s="121"/>
      <c r="V50" s="121">
        <v>0.2</v>
      </c>
      <c r="W50" s="121">
        <v>0.2</v>
      </c>
      <c r="X50" s="121"/>
      <c r="Y50" s="121"/>
      <c r="Z50" s="121">
        <v>0.25</v>
      </c>
      <c r="AA50" s="121">
        <v>0.25</v>
      </c>
      <c r="AB50" s="121"/>
      <c r="AC50" s="121"/>
      <c r="AD50" s="121">
        <v>0.25</v>
      </c>
      <c r="AE50" s="121"/>
      <c r="AF50" s="121"/>
      <c r="AG50" s="121"/>
      <c r="AH50" s="121"/>
      <c r="AI50" s="121"/>
      <c r="AJ50" s="121">
        <v>0.2</v>
      </c>
      <c r="AK50" s="121"/>
      <c r="AL50" s="121"/>
      <c r="AM50" s="121"/>
      <c r="AN50" s="216">
        <f>N50*(Q50+S50+U50+W50+Y50+AA50+AC50+AE50+AG50+AI50+AK50+AM50)</f>
        <v>0.18150000000000002</v>
      </c>
      <c r="AO50" s="99" t="s">
        <v>736</v>
      </c>
      <c r="AP50" s="99" t="s">
        <v>735</v>
      </c>
      <c r="AQ50" s="64" t="s">
        <v>46</v>
      </c>
      <c r="AR50" s="65">
        <f>Q50+S50+U50</f>
        <v>0.1</v>
      </c>
      <c r="AS50" s="217">
        <f>SUM(AR50:AR53)</f>
        <v>0.55000000000000004</v>
      </c>
      <c r="AT50" s="8"/>
      <c r="AU50" s="8"/>
      <c r="AV50" s="8"/>
      <c r="AW50" s="8"/>
    </row>
    <row r="51" spans="1:49" ht="56.25" customHeight="1" thickBot="1">
      <c r="A51" s="122"/>
      <c r="B51" s="122"/>
      <c r="C51" s="122"/>
      <c r="D51" s="122"/>
      <c r="E51" s="122"/>
      <c r="F51" s="221"/>
      <c r="G51" s="221"/>
      <c r="H51" s="221"/>
      <c r="I51" s="221"/>
      <c r="J51" s="213"/>
      <c r="K51" s="214"/>
      <c r="L51" s="214"/>
      <c r="M51" s="215"/>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216"/>
      <c r="AO51" s="99" t="s">
        <v>752</v>
      </c>
      <c r="AP51" s="99" t="s">
        <v>753</v>
      </c>
      <c r="AQ51" s="64" t="s">
        <v>43</v>
      </c>
      <c r="AR51" s="65">
        <f>W50+Y50+AA50</f>
        <v>0.45</v>
      </c>
      <c r="AS51" s="217"/>
      <c r="AT51" s="8"/>
      <c r="AU51" s="8"/>
      <c r="AV51" s="8"/>
      <c r="AW51" s="8"/>
    </row>
    <row r="52" spans="1:49" ht="56.25" customHeight="1" thickBot="1">
      <c r="A52" s="122"/>
      <c r="B52" s="122"/>
      <c r="C52" s="122"/>
      <c r="D52" s="122"/>
      <c r="E52" s="122"/>
      <c r="F52" s="221"/>
      <c r="G52" s="221"/>
      <c r="H52" s="221"/>
      <c r="I52" s="221"/>
      <c r="J52" s="213"/>
      <c r="K52" s="214"/>
      <c r="L52" s="214"/>
      <c r="M52" s="215"/>
      <c r="N52" s="121"/>
      <c r="O52" s="121"/>
      <c r="P52" s="121"/>
      <c r="Q52" s="121"/>
      <c r="R52" s="121"/>
      <c r="S52" s="121"/>
      <c r="T52" s="121"/>
      <c r="U52" s="121"/>
      <c r="V52" s="121"/>
      <c r="W52" s="121"/>
      <c r="X52" s="121"/>
      <c r="Y52" s="121"/>
      <c r="Z52" s="121"/>
      <c r="AA52" s="121"/>
      <c r="AB52" s="121"/>
      <c r="AC52" s="121"/>
      <c r="AD52" s="121"/>
      <c r="AE52" s="121"/>
      <c r="AF52" s="121"/>
      <c r="AG52" s="121"/>
      <c r="AH52" s="121"/>
      <c r="AI52" s="121"/>
      <c r="AJ52" s="121"/>
      <c r="AK52" s="121"/>
      <c r="AL52" s="121"/>
      <c r="AM52" s="121"/>
      <c r="AN52" s="216"/>
      <c r="AO52" s="64" t="s">
        <v>44</v>
      </c>
      <c r="AP52" s="64" t="s">
        <v>44</v>
      </c>
      <c r="AQ52" s="64" t="s">
        <v>44</v>
      </c>
      <c r="AR52" s="65">
        <f>AC50+AE50+AG50</f>
        <v>0</v>
      </c>
      <c r="AS52" s="217"/>
      <c r="AT52" s="8"/>
      <c r="AU52" s="8"/>
      <c r="AV52" s="8"/>
      <c r="AW52" s="8"/>
    </row>
    <row r="53" spans="1:49" ht="56.25" customHeight="1" thickBot="1">
      <c r="A53" s="122"/>
      <c r="B53" s="122"/>
      <c r="C53" s="122"/>
      <c r="D53" s="122"/>
      <c r="E53" s="122"/>
      <c r="F53" s="221"/>
      <c r="G53" s="221"/>
      <c r="H53" s="221"/>
      <c r="I53" s="221"/>
      <c r="J53" s="213"/>
      <c r="K53" s="214"/>
      <c r="L53" s="214"/>
      <c r="M53" s="215"/>
      <c r="N53" s="121"/>
      <c r="O53" s="121"/>
      <c r="P53" s="121"/>
      <c r="Q53" s="121"/>
      <c r="R53" s="121"/>
      <c r="S53" s="121"/>
      <c r="T53" s="121"/>
      <c r="U53" s="121"/>
      <c r="V53" s="121"/>
      <c r="W53" s="121"/>
      <c r="X53" s="121"/>
      <c r="Y53" s="121"/>
      <c r="Z53" s="121"/>
      <c r="AA53" s="121"/>
      <c r="AB53" s="121"/>
      <c r="AC53" s="121"/>
      <c r="AD53" s="121"/>
      <c r="AE53" s="121"/>
      <c r="AF53" s="121"/>
      <c r="AG53" s="121"/>
      <c r="AH53" s="121"/>
      <c r="AI53" s="121"/>
      <c r="AJ53" s="121"/>
      <c r="AK53" s="121"/>
      <c r="AL53" s="121"/>
      <c r="AM53" s="121"/>
      <c r="AN53" s="216"/>
      <c r="AO53" s="64" t="s">
        <v>45</v>
      </c>
      <c r="AP53" s="64" t="s">
        <v>45</v>
      </c>
      <c r="AQ53" s="64" t="s">
        <v>45</v>
      </c>
      <c r="AR53" s="65">
        <f>AI50+AK50+AM50</f>
        <v>0</v>
      </c>
      <c r="AS53" s="217"/>
      <c r="AT53" s="8"/>
      <c r="AU53" s="8"/>
      <c r="AV53" s="8"/>
      <c r="AW53" s="8"/>
    </row>
    <row r="54" spans="1:49" ht="56.25" customHeight="1" thickBot="1">
      <c r="A54" s="122"/>
      <c r="B54" s="122" t="s">
        <v>324</v>
      </c>
      <c r="C54" s="122" t="s">
        <v>353</v>
      </c>
      <c r="D54" s="122" t="s">
        <v>476</v>
      </c>
      <c r="E54" s="122" t="s">
        <v>477</v>
      </c>
      <c r="F54" s="221" t="s">
        <v>685</v>
      </c>
      <c r="G54" s="221" t="s">
        <v>686</v>
      </c>
      <c r="H54" s="221" t="s">
        <v>687</v>
      </c>
      <c r="I54" s="221" t="s">
        <v>688</v>
      </c>
      <c r="J54" s="213" t="s">
        <v>689</v>
      </c>
      <c r="K54" s="214">
        <v>44562</v>
      </c>
      <c r="L54" s="214">
        <v>44651</v>
      </c>
      <c r="M54" s="215" t="s">
        <v>562</v>
      </c>
      <c r="N54" s="121">
        <v>0.33</v>
      </c>
      <c r="O54" s="121">
        <f t="shared" ref="O54" si="9">N54*(P54+R54+T54+V54+X54+Z54+AB54+AD54+AF54+AH54+AJ54+AL54)</f>
        <v>0.33</v>
      </c>
      <c r="P54" s="121">
        <v>0.33</v>
      </c>
      <c r="Q54" s="121">
        <v>0.33</v>
      </c>
      <c r="R54" s="121">
        <v>0.33</v>
      </c>
      <c r="S54" s="121">
        <v>0.33</v>
      </c>
      <c r="T54" s="121">
        <v>0.34</v>
      </c>
      <c r="U54" s="121">
        <v>0.34</v>
      </c>
      <c r="V54" s="121"/>
      <c r="W54" s="121"/>
      <c r="X54" s="121"/>
      <c r="Y54" s="121"/>
      <c r="Z54" s="121"/>
      <c r="AA54" s="121"/>
      <c r="AB54" s="121"/>
      <c r="AC54" s="121"/>
      <c r="AD54" s="121"/>
      <c r="AE54" s="121"/>
      <c r="AF54" s="121"/>
      <c r="AG54" s="121"/>
      <c r="AH54" s="121"/>
      <c r="AI54" s="121"/>
      <c r="AJ54" s="121"/>
      <c r="AK54" s="121"/>
      <c r="AL54" s="121"/>
      <c r="AM54" s="121"/>
      <c r="AN54" s="216">
        <f>N54*(Q54+S54+U54+W54+Y54+AA54+AC54+AE54+AG54+AI54+AK54+AM54)</f>
        <v>0.33</v>
      </c>
      <c r="AO54" s="99" t="s">
        <v>737</v>
      </c>
      <c r="AP54" s="99" t="s">
        <v>738</v>
      </c>
      <c r="AQ54" s="64" t="s">
        <v>46</v>
      </c>
      <c r="AR54" s="65">
        <f>Q54+S54+U54</f>
        <v>1</v>
      </c>
      <c r="AS54" s="217">
        <f>SUM(AR54:AR57)</f>
        <v>1</v>
      </c>
      <c r="AT54" s="8"/>
      <c r="AU54" s="8"/>
      <c r="AV54" s="8"/>
      <c r="AW54" s="8"/>
    </row>
    <row r="55" spans="1:49" ht="56.25" customHeight="1" thickBot="1">
      <c r="A55" s="122"/>
      <c r="B55" s="122"/>
      <c r="C55" s="122"/>
      <c r="D55" s="122"/>
      <c r="E55" s="122"/>
      <c r="F55" s="221"/>
      <c r="G55" s="221"/>
      <c r="H55" s="221"/>
      <c r="I55" s="221"/>
      <c r="J55" s="213"/>
      <c r="K55" s="214"/>
      <c r="L55" s="214"/>
      <c r="M55" s="215"/>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216"/>
      <c r="AO55" s="64" t="s">
        <v>43</v>
      </c>
      <c r="AP55" s="64" t="s">
        <v>43</v>
      </c>
      <c r="AQ55" s="64" t="s">
        <v>43</v>
      </c>
      <c r="AR55" s="65">
        <f>W54+Y54+AA54</f>
        <v>0</v>
      </c>
      <c r="AS55" s="217"/>
      <c r="AT55" s="8"/>
      <c r="AU55" s="8"/>
      <c r="AV55" s="8"/>
      <c r="AW55" s="8"/>
    </row>
    <row r="56" spans="1:49" ht="56.25" customHeight="1" thickBot="1">
      <c r="A56" s="122"/>
      <c r="B56" s="122"/>
      <c r="C56" s="122"/>
      <c r="D56" s="122"/>
      <c r="E56" s="122"/>
      <c r="F56" s="221"/>
      <c r="G56" s="221"/>
      <c r="H56" s="221"/>
      <c r="I56" s="221"/>
      <c r="J56" s="213"/>
      <c r="K56" s="214"/>
      <c r="L56" s="214"/>
      <c r="M56" s="215"/>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216"/>
      <c r="AO56" s="64" t="s">
        <v>44</v>
      </c>
      <c r="AP56" s="64" t="s">
        <v>44</v>
      </c>
      <c r="AQ56" s="64" t="s">
        <v>44</v>
      </c>
      <c r="AR56" s="65">
        <f>AC54+AE54+AG54</f>
        <v>0</v>
      </c>
      <c r="AS56" s="217"/>
      <c r="AT56" s="8"/>
      <c r="AU56" s="8"/>
      <c r="AV56" s="8"/>
      <c r="AW56" s="8"/>
    </row>
    <row r="57" spans="1:49" ht="56.25" customHeight="1" thickBot="1">
      <c r="A57" s="122"/>
      <c r="B57" s="122"/>
      <c r="C57" s="122"/>
      <c r="D57" s="122"/>
      <c r="E57" s="122"/>
      <c r="F57" s="221"/>
      <c r="G57" s="221"/>
      <c r="H57" s="221"/>
      <c r="I57" s="221"/>
      <c r="J57" s="213"/>
      <c r="K57" s="214"/>
      <c r="L57" s="214"/>
      <c r="M57" s="215"/>
      <c r="N57" s="121"/>
      <c r="O57" s="121"/>
      <c r="P57" s="121"/>
      <c r="Q57" s="121"/>
      <c r="R57" s="121"/>
      <c r="S57" s="121"/>
      <c r="T57" s="121"/>
      <c r="U57" s="121"/>
      <c r="V57" s="121"/>
      <c r="W57" s="121"/>
      <c r="X57" s="121"/>
      <c r="Y57" s="121"/>
      <c r="Z57" s="121"/>
      <c r="AA57" s="121"/>
      <c r="AB57" s="121"/>
      <c r="AC57" s="121"/>
      <c r="AD57" s="121"/>
      <c r="AE57" s="121"/>
      <c r="AF57" s="121"/>
      <c r="AG57" s="121"/>
      <c r="AH57" s="121"/>
      <c r="AI57" s="121"/>
      <c r="AJ57" s="121"/>
      <c r="AK57" s="121"/>
      <c r="AL57" s="121"/>
      <c r="AM57" s="121"/>
      <c r="AN57" s="216"/>
      <c r="AO57" s="64" t="s">
        <v>45</v>
      </c>
      <c r="AP57" s="64" t="s">
        <v>45</v>
      </c>
      <c r="AQ57" s="64" t="s">
        <v>45</v>
      </c>
      <c r="AR57" s="65">
        <f>AI54+AK54+AM54</f>
        <v>0</v>
      </c>
      <c r="AS57" s="217"/>
      <c r="AT57" s="8"/>
      <c r="AU57" s="8"/>
      <c r="AV57" s="8"/>
      <c r="AW57" s="8"/>
    </row>
    <row r="58" spans="1:49" ht="40.5" customHeight="1" thickBot="1">
      <c r="A58" s="122" t="s">
        <v>306</v>
      </c>
      <c r="B58" s="122" t="s">
        <v>328</v>
      </c>
      <c r="C58" s="122" t="s">
        <v>338</v>
      </c>
      <c r="D58" s="122" t="s">
        <v>470</v>
      </c>
      <c r="E58" s="122" t="s">
        <v>471</v>
      </c>
      <c r="F58" s="221" t="s">
        <v>566</v>
      </c>
      <c r="G58" s="221" t="s">
        <v>472</v>
      </c>
      <c r="H58" s="221" t="s">
        <v>473</v>
      </c>
      <c r="I58" s="221" t="s">
        <v>474</v>
      </c>
      <c r="J58" s="213" t="s">
        <v>475</v>
      </c>
      <c r="K58" s="214">
        <v>44682</v>
      </c>
      <c r="L58" s="214">
        <v>44926</v>
      </c>
      <c r="M58" s="215" t="s">
        <v>562</v>
      </c>
      <c r="N58" s="121">
        <v>1</v>
      </c>
      <c r="O58" s="121">
        <f>N58*(P58+R58+T58+V58+X58+Z58+AB58+AD58+AF58+AH58+AJ58+AL58)</f>
        <v>1</v>
      </c>
      <c r="P58" s="121"/>
      <c r="Q58" s="121"/>
      <c r="R58" s="121"/>
      <c r="S58" s="121"/>
      <c r="T58" s="121"/>
      <c r="U58" s="121"/>
      <c r="V58" s="121"/>
      <c r="W58" s="121"/>
      <c r="X58" s="121">
        <v>0.33</v>
      </c>
      <c r="Y58" s="121">
        <v>1</v>
      </c>
      <c r="Z58" s="121"/>
      <c r="AA58" s="121"/>
      <c r="AB58" s="121"/>
      <c r="AC58" s="121"/>
      <c r="AD58" s="121">
        <v>0.33</v>
      </c>
      <c r="AE58" s="121"/>
      <c r="AF58" s="121"/>
      <c r="AG58" s="121"/>
      <c r="AH58" s="121"/>
      <c r="AI58" s="121"/>
      <c r="AJ58" s="121"/>
      <c r="AK58" s="121"/>
      <c r="AL58" s="121">
        <v>0.34</v>
      </c>
      <c r="AM58" s="121"/>
      <c r="AN58" s="216">
        <f>N58*(Q58+S58+U58+W58+Y58+AA58+AC58+AE58+AG58+AI58+AK58+AM58)</f>
        <v>1</v>
      </c>
      <c r="AO58" s="64" t="s">
        <v>46</v>
      </c>
      <c r="AP58" s="64" t="s">
        <v>46</v>
      </c>
      <c r="AQ58" s="64" t="s">
        <v>46</v>
      </c>
      <c r="AR58" s="65">
        <f>Q58+S58+U58</f>
        <v>0</v>
      </c>
      <c r="AS58" s="217">
        <f>SUM(AR58:AR61)</f>
        <v>1</v>
      </c>
      <c r="AT58" s="8"/>
      <c r="AU58" s="8"/>
      <c r="AV58" s="8"/>
      <c r="AW58" s="8"/>
    </row>
    <row r="59" spans="1:49" ht="40.5" customHeight="1" thickBot="1">
      <c r="A59" s="122"/>
      <c r="B59" s="122"/>
      <c r="C59" s="122"/>
      <c r="D59" s="122"/>
      <c r="E59" s="122"/>
      <c r="F59" s="221"/>
      <c r="G59" s="221"/>
      <c r="H59" s="221"/>
      <c r="I59" s="221"/>
      <c r="J59" s="213"/>
      <c r="K59" s="214"/>
      <c r="L59" s="214"/>
      <c r="M59" s="215"/>
      <c r="N59" s="121"/>
      <c r="O59" s="121"/>
      <c r="P59" s="121"/>
      <c r="Q59" s="121"/>
      <c r="R59" s="121"/>
      <c r="S59" s="121"/>
      <c r="T59" s="121"/>
      <c r="U59" s="121"/>
      <c r="V59" s="121"/>
      <c r="W59" s="121"/>
      <c r="X59" s="121"/>
      <c r="Y59" s="121"/>
      <c r="Z59" s="121"/>
      <c r="AA59" s="121"/>
      <c r="AB59" s="121"/>
      <c r="AC59" s="121"/>
      <c r="AD59" s="121"/>
      <c r="AE59" s="121"/>
      <c r="AF59" s="121"/>
      <c r="AG59" s="121"/>
      <c r="AH59" s="121"/>
      <c r="AI59" s="121"/>
      <c r="AJ59" s="121"/>
      <c r="AK59" s="121"/>
      <c r="AL59" s="121"/>
      <c r="AM59" s="121"/>
      <c r="AN59" s="216"/>
      <c r="AO59" s="99" t="s">
        <v>754</v>
      </c>
      <c r="AP59" s="99" t="s">
        <v>755</v>
      </c>
      <c r="AQ59" s="64" t="s">
        <v>43</v>
      </c>
      <c r="AR59" s="65">
        <f>W58+Y58+AA58</f>
        <v>1</v>
      </c>
      <c r="AS59" s="217"/>
      <c r="AT59" s="8"/>
      <c r="AU59" s="8"/>
      <c r="AV59" s="8"/>
      <c r="AW59" s="8"/>
    </row>
    <row r="60" spans="1:49" ht="40.5" customHeight="1" thickBot="1">
      <c r="A60" s="122"/>
      <c r="B60" s="122"/>
      <c r="C60" s="122"/>
      <c r="D60" s="122"/>
      <c r="E60" s="122"/>
      <c r="F60" s="221"/>
      <c r="G60" s="221"/>
      <c r="H60" s="221"/>
      <c r="I60" s="221"/>
      <c r="J60" s="213"/>
      <c r="K60" s="214"/>
      <c r="L60" s="214"/>
      <c r="M60" s="215"/>
      <c r="N60" s="121"/>
      <c r="O60" s="121"/>
      <c r="P60" s="121"/>
      <c r="Q60" s="121"/>
      <c r="R60" s="121"/>
      <c r="S60" s="121"/>
      <c r="T60" s="121"/>
      <c r="U60" s="121"/>
      <c r="V60" s="121"/>
      <c r="W60" s="121"/>
      <c r="X60" s="121"/>
      <c r="Y60" s="121"/>
      <c r="Z60" s="121"/>
      <c r="AA60" s="121"/>
      <c r="AB60" s="121"/>
      <c r="AC60" s="121"/>
      <c r="AD60" s="121"/>
      <c r="AE60" s="121"/>
      <c r="AF60" s="121"/>
      <c r="AG60" s="121"/>
      <c r="AH60" s="121"/>
      <c r="AI60" s="121"/>
      <c r="AJ60" s="121"/>
      <c r="AK60" s="121"/>
      <c r="AL60" s="121"/>
      <c r="AM60" s="121"/>
      <c r="AN60" s="216"/>
      <c r="AO60" s="64" t="s">
        <v>44</v>
      </c>
      <c r="AP60" s="64" t="s">
        <v>44</v>
      </c>
      <c r="AQ60" s="64" t="s">
        <v>44</v>
      </c>
      <c r="AR60" s="65">
        <f>AC58+AE58+AG58</f>
        <v>0</v>
      </c>
      <c r="AS60" s="217"/>
      <c r="AT60" s="8"/>
      <c r="AU60" s="8"/>
      <c r="AV60" s="8"/>
      <c r="AW60" s="8"/>
    </row>
    <row r="61" spans="1:49" ht="40.5" customHeight="1" thickBot="1">
      <c r="A61" s="122"/>
      <c r="B61" s="122"/>
      <c r="C61" s="122"/>
      <c r="D61" s="122"/>
      <c r="E61" s="122"/>
      <c r="F61" s="221"/>
      <c r="G61" s="221"/>
      <c r="H61" s="221"/>
      <c r="I61" s="221"/>
      <c r="J61" s="213"/>
      <c r="K61" s="214"/>
      <c r="L61" s="214"/>
      <c r="M61" s="215"/>
      <c r="N61" s="121"/>
      <c r="O61" s="121"/>
      <c r="P61" s="121"/>
      <c r="Q61" s="121"/>
      <c r="R61" s="121"/>
      <c r="S61" s="121"/>
      <c r="T61" s="121"/>
      <c r="U61" s="121"/>
      <c r="V61" s="121"/>
      <c r="W61" s="121"/>
      <c r="X61" s="121"/>
      <c r="Y61" s="121"/>
      <c r="Z61" s="121"/>
      <c r="AA61" s="121"/>
      <c r="AB61" s="121"/>
      <c r="AC61" s="121"/>
      <c r="AD61" s="121"/>
      <c r="AE61" s="121"/>
      <c r="AF61" s="121"/>
      <c r="AG61" s="121"/>
      <c r="AH61" s="121"/>
      <c r="AI61" s="121"/>
      <c r="AJ61" s="121"/>
      <c r="AK61" s="121"/>
      <c r="AL61" s="121"/>
      <c r="AM61" s="121"/>
      <c r="AN61" s="216"/>
      <c r="AO61" s="64" t="s">
        <v>45</v>
      </c>
      <c r="AP61" s="64" t="s">
        <v>45</v>
      </c>
      <c r="AQ61" s="64" t="s">
        <v>45</v>
      </c>
      <c r="AR61" s="65">
        <f>AI58+AK58+AM58</f>
        <v>0</v>
      </c>
      <c r="AS61" s="217"/>
      <c r="AT61" s="8"/>
      <c r="AU61" s="8"/>
      <c r="AV61" s="8"/>
      <c r="AW61" s="8"/>
    </row>
    <row r="62" spans="1:49" ht="15.75" customHeight="1" thickBot="1">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231" t="s">
        <v>47</v>
      </c>
      <c r="AQ62" s="232"/>
      <c r="AR62" s="233"/>
      <c r="AS62" s="63">
        <f>AVERAGE(AS26:AS61)</f>
        <v>0.69444444444444442</v>
      </c>
      <c r="AT62" s="8"/>
      <c r="AU62" s="8"/>
      <c r="AV62" s="8"/>
      <c r="AW62" s="8"/>
    </row>
    <row r="63" spans="1:49">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row>
    <row r="64" spans="1:49">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row>
    <row r="65" spans="1:49" s="2" customFormat="1" ht="43.5" customHeight="1">
      <c r="A65" s="264" t="s">
        <v>48</v>
      </c>
      <c r="B65" s="264"/>
      <c r="C65" s="264"/>
      <c r="D65" s="264"/>
      <c r="E65" s="264"/>
      <c r="F65" s="264"/>
      <c r="G65" s="264"/>
      <c r="H65" s="264"/>
      <c r="I65" s="264"/>
      <c r="J65" s="264"/>
      <c r="K65" s="264"/>
      <c r="L65" s="264"/>
      <c r="M65" s="264"/>
      <c r="N65" s="264"/>
      <c r="O65" s="264"/>
      <c r="P65" s="264"/>
      <c r="Q65" s="264"/>
      <c r="R65" s="264"/>
      <c r="S65" s="264"/>
      <c r="T65" s="264"/>
      <c r="U65" s="264"/>
      <c r="V65" s="264"/>
      <c r="W65" s="264"/>
      <c r="X65" s="264"/>
      <c r="Y65" s="264"/>
      <c r="Z65" s="264"/>
      <c r="AA65" s="264"/>
      <c r="AB65" s="264"/>
      <c r="AC65" s="264"/>
      <c r="AD65" s="264"/>
      <c r="AE65" s="264"/>
      <c r="AF65" s="264"/>
      <c r="AG65" s="264"/>
      <c r="AH65" s="264"/>
      <c r="AI65" s="264"/>
      <c r="AJ65" s="264"/>
      <c r="AK65" s="264"/>
      <c r="AL65" s="264"/>
      <c r="AM65" s="264"/>
      <c r="AN65" s="264"/>
      <c r="AO65" s="264"/>
      <c r="AP65" s="264"/>
      <c r="AQ65" s="264"/>
      <c r="AR65" s="264"/>
      <c r="AS65" s="264"/>
      <c r="AT65" s="18"/>
      <c r="AU65" s="18"/>
      <c r="AV65" s="18"/>
      <c r="AW65" s="18"/>
    </row>
    <row r="66" spans="1:49">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row>
    <row r="67" spans="1:49">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row>
    <row r="68" spans="1:49" ht="15.75" thickBot="1">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row>
    <row r="69" spans="1:49" ht="18.75" customHeight="1">
      <c r="A69" s="218" t="s">
        <v>49</v>
      </c>
      <c r="B69" s="218" t="s">
        <v>466</v>
      </c>
      <c r="C69" s="126" t="s">
        <v>19</v>
      </c>
      <c r="D69" s="127"/>
      <c r="E69" s="218" t="s">
        <v>464</v>
      </c>
      <c r="F69" s="218" t="s">
        <v>465</v>
      </c>
      <c r="G69" s="218" t="s">
        <v>20</v>
      </c>
      <c r="H69" s="218" t="s">
        <v>21</v>
      </c>
      <c r="I69" s="126" t="s">
        <v>63</v>
      </c>
      <c r="J69" s="223" t="s">
        <v>72</v>
      </c>
      <c r="K69" s="223"/>
      <c r="L69" s="223"/>
      <c r="M69" s="223"/>
      <c r="N69" s="223"/>
      <c r="O69" s="223"/>
      <c r="P69" s="223"/>
      <c r="Q69" s="223"/>
      <c r="R69" s="223"/>
      <c r="S69" s="223"/>
      <c r="T69" s="223"/>
      <c r="U69" s="223"/>
      <c r="V69" s="223"/>
      <c r="W69" s="223"/>
      <c r="X69" s="223"/>
      <c r="Y69" s="223"/>
      <c r="Z69" s="223"/>
      <c r="AA69" s="223"/>
      <c r="AB69" s="223"/>
      <c r="AC69" s="223"/>
      <c r="AD69" s="223"/>
      <c r="AE69" s="223"/>
      <c r="AF69" s="223"/>
      <c r="AG69" s="223"/>
      <c r="AH69" s="223"/>
      <c r="AI69" s="223"/>
      <c r="AJ69" s="223"/>
      <c r="AK69" s="168" t="s">
        <v>16</v>
      </c>
      <c r="AL69" s="169"/>
      <c r="AM69" s="169"/>
      <c r="AN69" s="169"/>
      <c r="AO69" s="169"/>
      <c r="AP69" s="169"/>
      <c r="AQ69" s="170"/>
      <c r="AT69" s="8"/>
      <c r="AU69" s="8"/>
      <c r="AV69" s="8"/>
      <c r="AW69" s="8"/>
    </row>
    <row r="70" spans="1:49" ht="48" customHeight="1" thickBot="1">
      <c r="A70" s="219"/>
      <c r="B70" s="219"/>
      <c r="C70" s="128"/>
      <c r="D70" s="129"/>
      <c r="E70" s="219"/>
      <c r="F70" s="219"/>
      <c r="G70" s="219"/>
      <c r="H70" s="219"/>
      <c r="I70" s="219"/>
      <c r="J70" s="128" t="s">
        <v>22</v>
      </c>
      <c r="K70" s="205"/>
      <c r="L70" s="204" t="s">
        <v>23</v>
      </c>
      <c r="M70" s="205"/>
      <c r="N70" s="204" t="s">
        <v>24</v>
      </c>
      <c r="O70" s="205"/>
      <c r="P70" s="204" t="s">
        <v>25</v>
      </c>
      <c r="Q70" s="205"/>
      <c r="R70" s="204" t="s">
        <v>26</v>
      </c>
      <c r="S70" s="205"/>
      <c r="T70" s="204" t="s">
        <v>27</v>
      </c>
      <c r="U70" s="205"/>
      <c r="V70" s="204" t="s">
        <v>28</v>
      </c>
      <c r="W70" s="205"/>
      <c r="X70" s="204" t="s">
        <v>29</v>
      </c>
      <c r="Y70" s="205"/>
      <c r="Z70" s="204" t="s">
        <v>30</v>
      </c>
      <c r="AA70" s="205"/>
      <c r="AB70" s="204" t="s">
        <v>31</v>
      </c>
      <c r="AC70" s="205"/>
      <c r="AD70" s="204" t="s">
        <v>32</v>
      </c>
      <c r="AE70" s="205"/>
      <c r="AF70" s="204" t="s">
        <v>33</v>
      </c>
      <c r="AG70" s="205"/>
      <c r="AH70" s="204" t="s">
        <v>34</v>
      </c>
      <c r="AI70" s="205"/>
      <c r="AJ70" s="227" t="s">
        <v>35</v>
      </c>
      <c r="AK70" s="171"/>
      <c r="AL70" s="172"/>
      <c r="AM70" s="172"/>
      <c r="AN70" s="172"/>
      <c r="AO70" s="172"/>
      <c r="AP70" s="172"/>
      <c r="AQ70" s="173"/>
      <c r="AT70" s="8"/>
      <c r="AU70" s="8"/>
      <c r="AV70" s="8"/>
      <c r="AW70" s="8"/>
    </row>
    <row r="71" spans="1:49" ht="44.25" customHeight="1" thickBot="1">
      <c r="A71" s="219"/>
      <c r="B71" s="219"/>
      <c r="C71" s="128"/>
      <c r="D71" s="129"/>
      <c r="E71" s="219"/>
      <c r="F71" s="219"/>
      <c r="G71" s="219"/>
      <c r="H71" s="219"/>
      <c r="I71" s="219"/>
      <c r="J71" s="224"/>
      <c r="K71" s="207"/>
      <c r="L71" s="206"/>
      <c r="M71" s="207"/>
      <c r="N71" s="206"/>
      <c r="O71" s="207"/>
      <c r="P71" s="206"/>
      <c r="Q71" s="207"/>
      <c r="R71" s="206"/>
      <c r="S71" s="207"/>
      <c r="T71" s="206"/>
      <c r="U71" s="207"/>
      <c r="V71" s="206"/>
      <c r="W71" s="207"/>
      <c r="X71" s="206"/>
      <c r="Y71" s="207"/>
      <c r="Z71" s="206"/>
      <c r="AA71" s="207"/>
      <c r="AB71" s="206"/>
      <c r="AC71" s="207"/>
      <c r="AD71" s="206"/>
      <c r="AE71" s="207"/>
      <c r="AF71" s="206"/>
      <c r="AG71" s="207"/>
      <c r="AH71" s="206"/>
      <c r="AI71" s="207"/>
      <c r="AJ71" s="228"/>
      <c r="AK71" s="174" t="s">
        <v>64</v>
      </c>
      <c r="AL71" s="175"/>
      <c r="AM71" s="176"/>
      <c r="AN71" s="180" t="s">
        <v>36</v>
      </c>
      <c r="AO71" s="182" t="s">
        <v>75</v>
      </c>
      <c r="AP71" s="225" t="s">
        <v>37</v>
      </c>
      <c r="AQ71" s="180" t="s">
        <v>38</v>
      </c>
      <c r="AT71" s="8"/>
      <c r="AU71" s="8"/>
      <c r="AV71" s="8"/>
      <c r="AW71" s="8"/>
    </row>
    <row r="72" spans="1:49" ht="48" customHeight="1" thickBot="1">
      <c r="A72" s="220"/>
      <c r="B72" s="220"/>
      <c r="C72" s="130"/>
      <c r="D72" s="131"/>
      <c r="E72" s="220"/>
      <c r="F72" s="220"/>
      <c r="G72" s="220"/>
      <c r="H72" s="220"/>
      <c r="I72" s="220"/>
      <c r="J72" s="25" t="s">
        <v>39</v>
      </c>
      <c r="K72" s="24" t="s">
        <v>40</v>
      </c>
      <c r="L72" s="24" t="s">
        <v>41</v>
      </c>
      <c r="M72" s="24" t="s">
        <v>42</v>
      </c>
      <c r="N72" s="24" t="s">
        <v>41</v>
      </c>
      <c r="O72" s="24" t="s">
        <v>42</v>
      </c>
      <c r="P72" s="24" t="s">
        <v>41</v>
      </c>
      <c r="Q72" s="24" t="s">
        <v>42</v>
      </c>
      <c r="R72" s="24" t="s">
        <v>41</v>
      </c>
      <c r="S72" s="24" t="s">
        <v>42</v>
      </c>
      <c r="T72" s="24" t="s">
        <v>41</v>
      </c>
      <c r="U72" s="24" t="s">
        <v>42</v>
      </c>
      <c r="V72" s="24" t="s">
        <v>41</v>
      </c>
      <c r="W72" s="24" t="s">
        <v>42</v>
      </c>
      <c r="X72" s="24" t="s">
        <v>41</v>
      </c>
      <c r="Y72" s="24" t="s">
        <v>42</v>
      </c>
      <c r="Z72" s="24" t="s">
        <v>41</v>
      </c>
      <c r="AA72" s="24" t="s">
        <v>42</v>
      </c>
      <c r="AB72" s="24" t="s">
        <v>41</v>
      </c>
      <c r="AC72" s="24" t="s">
        <v>42</v>
      </c>
      <c r="AD72" s="24" t="s">
        <v>41</v>
      </c>
      <c r="AE72" s="24" t="s">
        <v>42</v>
      </c>
      <c r="AF72" s="24" t="s">
        <v>41</v>
      </c>
      <c r="AG72" s="24" t="s">
        <v>42</v>
      </c>
      <c r="AH72" s="24" t="s">
        <v>41</v>
      </c>
      <c r="AI72" s="24" t="s">
        <v>42</v>
      </c>
      <c r="AJ72" s="229"/>
      <c r="AK72" s="177"/>
      <c r="AL72" s="178"/>
      <c r="AM72" s="179"/>
      <c r="AN72" s="181"/>
      <c r="AO72" s="183"/>
      <c r="AP72" s="226"/>
      <c r="AQ72" s="181"/>
      <c r="AT72" s="8"/>
      <c r="AU72" s="8"/>
      <c r="AV72" s="8"/>
      <c r="AW72" s="8"/>
    </row>
    <row r="73" spans="1:49" ht="34.5" customHeight="1" thickBot="1">
      <c r="A73" s="118" t="s">
        <v>565</v>
      </c>
      <c r="B73" s="123" t="s">
        <v>571</v>
      </c>
      <c r="C73" s="132" t="s">
        <v>481</v>
      </c>
      <c r="D73" s="133"/>
      <c r="E73" s="265" t="s">
        <v>482</v>
      </c>
      <c r="F73" s="123" t="s">
        <v>474</v>
      </c>
      <c r="G73" s="222">
        <v>44562</v>
      </c>
      <c r="H73" s="222">
        <v>44915</v>
      </c>
      <c r="I73" s="215" t="s">
        <v>562</v>
      </c>
      <c r="J73" s="121">
        <v>0.33</v>
      </c>
      <c r="K73" s="121">
        <f>J73*(L73+N73+P73+R73+T73+V73+X73+Z73+AB73+AD73+AF73+AH73)</f>
        <v>0.33</v>
      </c>
      <c r="L73" s="150">
        <v>0.25</v>
      </c>
      <c r="M73" s="144">
        <v>0.25</v>
      </c>
      <c r="N73" s="144"/>
      <c r="O73" s="144"/>
      <c r="P73" s="144"/>
      <c r="Q73" s="144"/>
      <c r="R73" s="144"/>
      <c r="S73" s="144"/>
      <c r="T73" s="144"/>
      <c r="U73" s="144"/>
      <c r="V73" s="144"/>
      <c r="W73" s="144">
        <v>0.25</v>
      </c>
      <c r="X73" s="144">
        <v>0.25</v>
      </c>
      <c r="Y73" s="144"/>
      <c r="Z73" s="144"/>
      <c r="AA73" s="144"/>
      <c r="AB73" s="144"/>
      <c r="AC73" s="144"/>
      <c r="AD73" s="144">
        <v>0.25</v>
      </c>
      <c r="AE73" s="144"/>
      <c r="AF73" s="144"/>
      <c r="AG73" s="144"/>
      <c r="AH73" s="144">
        <v>0.25</v>
      </c>
      <c r="AI73" s="144"/>
      <c r="AJ73" s="165">
        <f>J73*(M73+O73+Q73+S73+U73+W73+Y73+AA73+AC73+AE73+AG73+AI73)</f>
        <v>0.16500000000000001</v>
      </c>
      <c r="AK73" s="153" t="s">
        <v>739</v>
      </c>
      <c r="AL73" s="154"/>
      <c r="AM73" s="155"/>
      <c r="AN73" s="100" t="s">
        <v>740</v>
      </c>
      <c r="AO73" s="5" t="s">
        <v>46</v>
      </c>
      <c r="AP73" s="41">
        <f>M73+O73+Q73</f>
        <v>0.25</v>
      </c>
      <c r="AQ73" s="147">
        <f>SUM(AP73:AP76)</f>
        <v>0.5</v>
      </c>
      <c r="AT73" s="8"/>
      <c r="AU73" s="8"/>
      <c r="AV73" s="8"/>
      <c r="AW73" s="8"/>
    </row>
    <row r="74" spans="1:49" ht="15.75" customHeight="1" thickBot="1">
      <c r="A74" s="119"/>
      <c r="B74" s="124"/>
      <c r="C74" s="134"/>
      <c r="D74" s="135"/>
      <c r="E74" s="124"/>
      <c r="F74" s="124"/>
      <c r="G74" s="221"/>
      <c r="H74" s="221"/>
      <c r="I74" s="215"/>
      <c r="J74" s="121"/>
      <c r="K74" s="121"/>
      <c r="L74" s="151"/>
      <c r="M74" s="145"/>
      <c r="N74" s="145"/>
      <c r="O74" s="145"/>
      <c r="P74" s="145"/>
      <c r="Q74" s="145"/>
      <c r="R74" s="145"/>
      <c r="S74" s="145"/>
      <c r="T74" s="145"/>
      <c r="U74" s="145"/>
      <c r="V74" s="145"/>
      <c r="W74" s="145"/>
      <c r="X74" s="145"/>
      <c r="Y74" s="145"/>
      <c r="Z74" s="145"/>
      <c r="AA74" s="145"/>
      <c r="AB74" s="145"/>
      <c r="AC74" s="145"/>
      <c r="AD74" s="145"/>
      <c r="AE74" s="145"/>
      <c r="AF74" s="145"/>
      <c r="AG74" s="145"/>
      <c r="AH74" s="145"/>
      <c r="AI74" s="145"/>
      <c r="AJ74" s="166"/>
      <c r="AK74" s="156" t="s">
        <v>760</v>
      </c>
      <c r="AL74" s="157"/>
      <c r="AM74" s="158"/>
      <c r="AN74" s="101" t="s">
        <v>761</v>
      </c>
      <c r="AO74" s="39" t="s">
        <v>43</v>
      </c>
      <c r="AP74" s="40">
        <f>S73+U73+W73</f>
        <v>0.25</v>
      </c>
      <c r="AQ74" s="148"/>
      <c r="AT74" s="8"/>
      <c r="AU74" s="8"/>
      <c r="AV74" s="8"/>
      <c r="AW74" s="8"/>
    </row>
    <row r="75" spans="1:49" ht="15.75" customHeight="1" thickBot="1">
      <c r="A75" s="119"/>
      <c r="B75" s="124"/>
      <c r="C75" s="134"/>
      <c r="D75" s="135"/>
      <c r="E75" s="124"/>
      <c r="F75" s="124"/>
      <c r="G75" s="221"/>
      <c r="H75" s="221"/>
      <c r="I75" s="215"/>
      <c r="J75" s="121"/>
      <c r="K75" s="121"/>
      <c r="L75" s="151"/>
      <c r="M75" s="145"/>
      <c r="N75" s="145"/>
      <c r="O75" s="145"/>
      <c r="P75" s="145"/>
      <c r="Q75" s="145"/>
      <c r="R75" s="145"/>
      <c r="S75" s="145"/>
      <c r="T75" s="145"/>
      <c r="U75" s="145"/>
      <c r="V75" s="145"/>
      <c r="W75" s="145"/>
      <c r="X75" s="145"/>
      <c r="Y75" s="145"/>
      <c r="Z75" s="145"/>
      <c r="AA75" s="145"/>
      <c r="AB75" s="145"/>
      <c r="AC75" s="145"/>
      <c r="AD75" s="145"/>
      <c r="AE75" s="145"/>
      <c r="AF75" s="145"/>
      <c r="AG75" s="145"/>
      <c r="AH75" s="145"/>
      <c r="AI75" s="145"/>
      <c r="AJ75" s="166"/>
      <c r="AK75" s="159" t="s">
        <v>44</v>
      </c>
      <c r="AL75" s="160"/>
      <c r="AM75" s="161"/>
      <c r="AN75" s="39" t="s">
        <v>44</v>
      </c>
      <c r="AO75" s="39" t="s">
        <v>44</v>
      </c>
      <c r="AP75" s="40">
        <f>Y73+AA73+AC73</f>
        <v>0</v>
      </c>
      <c r="AQ75" s="148"/>
      <c r="AT75" s="8"/>
      <c r="AU75" s="8"/>
      <c r="AV75" s="8"/>
      <c r="AW75" s="8"/>
    </row>
    <row r="76" spans="1:49" ht="15.75" customHeight="1" thickBot="1">
      <c r="A76" s="119"/>
      <c r="B76" s="125"/>
      <c r="C76" s="136"/>
      <c r="D76" s="137"/>
      <c r="E76" s="125"/>
      <c r="F76" s="125"/>
      <c r="G76" s="221"/>
      <c r="H76" s="221"/>
      <c r="I76" s="215"/>
      <c r="J76" s="121"/>
      <c r="K76" s="121"/>
      <c r="L76" s="152"/>
      <c r="M76" s="146"/>
      <c r="N76" s="146"/>
      <c r="O76" s="146"/>
      <c r="P76" s="146"/>
      <c r="Q76" s="146"/>
      <c r="R76" s="146"/>
      <c r="S76" s="146"/>
      <c r="T76" s="146"/>
      <c r="U76" s="146"/>
      <c r="V76" s="146"/>
      <c r="W76" s="146"/>
      <c r="X76" s="146"/>
      <c r="Y76" s="146"/>
      <c r="Z76" s="146"/>
      <c r="AA76" s="146"/>
      <c r="AB76" s="146"/>
      <c r="AC76" s="146"/>
      <c r="AD76" s="146"/>
      <c r="AE76" s="146"/>
      <c r="AF76" s="146"/>
      <c r="AG76" s="146"/>
      <c r="AH76" s="146"/>
      <c r="AI76" s="146"/>
      <c r="AJ76" s="167"/>
      <c r="AK76" s="162" t="s">
        <v>45</v>
      </c>
      <c r="AL76" s="163"/>
      <c r="AM76" s="164"/>
      <c r="AN76" s="42" t="s">
        <v>45</v>
      </c>
      <c r="AO76" s="42" t="s">
        <v>45</v>
      </c>
      <c r="AP76" s="43">
        <f>AE73+AG73+AI73</f>
        <v>0</v>
      </c>
      <c r="AQ76" s="149"/>
      <c r="AT76" s="8"/>
      <c r="AU76" s="8"/>
      <c r="AV76" s="8"/>
      <c r="AW76" s="8"/>
    </row>
    <row r="77" spans="1:49" ht="77.25" customHeight="1" thickBot="1">
      <c r="A77" s="119"/>
      <c r="B77" s="123" t="s">
        <v>572</v>
      </c>
      <c r="C77" s="132" t="s">
        <v>483</v>
      </c>
      <c r="D77" s="133"/>
      <c r="E77" s="123" t="s">
        <v>473</v>
      </c>
      <c r="F77" s="123" t="s">
        <v>474</v>
      </c>
      <c r="G77" s="266">
        <v>44743</v>
      </c>
      <c r="H77" s="222">
        <v>44915</v>
      </c>
      <c r="I77" s="215" t="s">
        <v>562</v>
      </c>
      <c r="J77" s="144">
        <v>0.33</v>
      </c>
      <c r="K77" s="144">
        <f t="shared" ref="K77" si="10">J77*(L77+N77+P77+R77+T77+V77+X77+Z77+AB77+AD77+AF77+AH77)</f>
        <v>0.33</v>
      </c>
      <c r="L77" s="144"/>
      <c r="M77" s="144"/>
      <c r="N77" s="144"/>
      <c r="O77" s="144"/>
      <c r="P77" s="144"/>
      <c r="Q77" s="144"/>
      <c r="R77" s="144"/>
      <c r="S77" s="144">
        <v>0.25</v>
      </c>
      <c r="T77" s="144"/>
      <c r="U77" s="144"/>
      <c r="V77" s="144"/>
      <c r="W77" s="144">
        <v>0.25</v>
      </c>
      <c r="X77" s="144">
        <v>0.5</v>
      </c>
      <c r="Y77" s="144"/>
      <c r="Z77" s="144"/>
      <c r="AA77" s="144"/>
      <c r="AB77" s="144"/>
      <c r="AC77" s="144"/>
      <c r="AD77" s="144">
        <v>0.25</v>
      </c>
      <c r="AE77" s="144"/>
      <c r="AF77" s="144"/>
      <c r="AG77" s="144"/>
      <c r="AH77" s="144">
        <v>0.25</v>
      </c>
      <c r="AI77" s="144"/>
      <c r="AJ77" s="165">
        <f>J77*(M77+O77+Q77+S77+U77+W77+Y77+AA77+AC77+AE77+AG77+AI77)</f>
        <v>0.16500000000000001</v>
      </c>
      <c r="AK77" s="153" t="s">
        <v>763</v>
      </c>
      <c r="AL77" s="154"/>
      <c r="AM77" s="155"/>
      <c r="AN77" s="100" t="s">
        <v>765</v>
      </c>
      <c r="AO77" s="5" t="s">
        <v>46</v>
      </c>
      <c r="AP77" s="41">
        <f>S77</f>
        <v>0.25</v>
      </c>
      <c r="AQ77" s="147">
        <f t="shared" ref="AQ77" si="11">SUM(AP77:AP80)</f>
        <v>0.5</v>
      </c>
      <c r="AT77" s="8"/>
      <c r="AU77" s="8"/>
      <c r="AV77" s="8"/>
      <c r="AW77" s="8"/>
    </row>
    <row r="78" spans="1:49" ht="15.75" customHeight="1" thickBot="1">
      <c r="A78" s="119"/>
      <c r="B78" s="124"/>
      <c r="C78" s="134"/>
      <c r="D78" s="135"/>
      <c r="E78" s="124"/>
      <c r="F78" s="124"/>
      <c r="G78" s="124"/>
      <c r="H78" s="221"/>
      <c r="I78" s="215"/>
      <c r="J78" s="145"/>
      <c r="K78" s="145"/>
      <c r="L78" s="145"/>
      <c r="M78" s="145"/>
      <c r="N78" s="145"/>
      <c r="O78" s="145"/>
      <c r="P78" s="145"/>
      <c r="Q78" s="145"/>
      <c r="R78" s="145"/>
      <c r="S78" s="145"/>
      <c r="T78" s="145"/>
      <c r="U78" s="145"/>
      <c r="V78" s="145"/>
      <c r="W78" s="145"/>
      <c r="X78" s="145"/>
      <c r="Y78" s="145"/>
      <c r="Z78" s="145"/>
      <c r="AA78" s="145"/>
      <c r="AB78" s="145"/>
      <c r="AC78" s="145"/>
      <c r="AD78" s="145"/>
      <c r="AE78" s="145"/>
      <c r="AF78" s="145"/>
      <c r="AG78" s="145"/>
      <c r="AH78" s="145"/>
      <c r="AI78" s="145"/>
      <c r="AJ78" s="166"/>
      <c r="AK78" s="156" t="s">
        <v>764</v>
      </c>
      <c r="AL78" s="157"/>
      <c r="AM78" s="158"/>
      <c r="AN78" s="100" t="s">
        <v>762</v>
      </c>
      <c r="AO78" s="39" t="s">
        <v>43</v>
      </c>
      <c r="AP78" s="40">
        <f>W77</f>
        <v>0.25</v>
      </c>
      <c r="AQ78" s="148"/>
      <c r="AT78" s="8"/>
      <c r="AU78" s="8"/>
      <c r="AV78" s="8"/>
      <c r="AW78" s="8"/>
    </row>
    <row r="79" spans="1:49" ht="15.75" customHeight="1" thickBot="1">
      <c r="A79" s="119"/>
      <c r="B79" s="124"/>
      <c r="C79" s="134"/>
      <c r="D79" s="135"/>
      <c r="E79" s="124"/>
      <c r="F79" s="124"/>
      <c r="G79" s="124"/>
      <c r="H79" s="221"/>
      <c r="I79" s="215"/>
      <c r="J79" s="145"/>
      <c r="K79" s="145"/>
      <c r="L79" s="145"/>
      <c r="M79" s="145"/>
      <c r="N79" s="145"/>
      <c r="O79" s="145"/>
      <c r="P79" s="145"/>
      <c r="Q79" s="145"/>
      <c r="R79" s="145"/>
      <c r="S79" s="145"/>
      <c r="T79" s="145"/>
      <c r="U79" s="145"/>
      <c r="V79" s="145"/>
      <c r="W79" s="145"/>
      <c r="X79" s="145"/>
      <c r="Y79" s="145"/>
      <c r="Z79" s="145"/>
      <c r="AA79" s="145"/>
      <c r="AB79" s="145"/>
      <c r="AC79" s="145"/>
      <c r="AD79" s="145"/>
      <c r="AE79" s="145"/>
      <c r="AF79" s="145"/>
      <c r="AG79" s="145"/>
      <c r="AH79" s="145"/>
      <c r="AI79" s="145"/>
      <c r="AJ79" s="166"/>
      <c r="AK79" s="159" t="s">
        <v>44</v>
      </c>
      <c r="AL79" s="160"/>
      <c r="AM79" s="161"/>
      <c r="AN79" s="39" t="s">
        <v>44</v>
      </c>
      <c r="AO79" s="39" t="s">
        <v>44</v>
      </c>
      <c r="AP79" s="40">
        <f>Y77+AA77+AC77</f>
        <v>0</v>
      </c>
      <c r="AQ79" s="148"/>
      <c r="AT79" s="8"/>
      <c r="AU79" s="8"/>
      <c r="AV79" s="8"/>
      <c r="AW79" s="8"/>
    </row>
    <row r="80" spans="1:49" ht="15.75" customHeight="1" thickBot="1">
      <c r="A80" s="119"/>
      <c r="B80" s="125"/>
      <c r="C80" s="136"/>
      <c r="D80" s="137"/>
      <c r="E80" s="125"/>
      <c r="F80" s="125"/>
      <c r="G80" s="125"/>
      <c r="H80" s="221"/>
      <c r="I80" s="215"/>
      <c r="J80" s="146"/>
      <c r="K80" s="146"/>
      <c r="L80" s="146"/>
      <c r="M80" s="146"/>
      <c r="N80" s="146"/>
      <c r="O80" s="146"/>
      <c r="P80" s="146"/>
      <c r="Q80" s="146"/>
      <c r="R80" s="146"/>
      <c r="S80" s="146"/>
      <c r="T80" s="146"/>
      <c r="U80" s="146"/>
      <c r="V80" s="146"/>
      <c r="W80" s="146"/>
      <c r="X80" s="146"/>
      <c r="Y80" s="146"/>
      <c r="Z80" s="146"/>
      <c r="AA80" s="146"/>
      <c r="AB80" s="146"/>
      <c r="AC80" s="146"/>
      <c r="AD80" s="146"/>
      <c r="AE80" s="146"/>
      <c r="AF80" s="146"/>
      <c r="AG80" s="146"/>
      <c r="AH80" s="146"/>
      <c r="AI80" s="146"/>
      <c r="AJ80" s="167"/>
      <c r="AK80" s="162" t="s">
        <v>45</v>
      </c>
      <c r="AL80" s="163"/>
      <c r="AM80" s="164"/>
      <c r="AN80" s="42" t="s">
        <v>45</v>
      </c>
      <c r="AO80" s="42" t="s">
        <v>45</v>
      </c>
      <c r="AP80" s="43">
        <f>AE77+AG77+AI77</f>
        <v>0</v>
      </c>
      <c r="AQ80" s="149"/>
      <c r="AT80" s="8"/>
      <c r="AU80" s="8"/>
      <c r="AV80" s="8"/>
      <c r="AW80" s="8"/>
    </row>
    <row r="81" spans="1:49" ht="15.75" customHeight="1" thickBot="1">
      <c r="A81" s="119"/>
      <c r="B81" s="123" t="s">
        <v>573</v>
      </c>
      <c r="C81" s="132" t="s">
        <v>484</v>
      </c>
      <c r="D81" s="133"/>
      <c r="E81" s="123" t="s">
        <v>485</v>
      </c>
      <c r="F81" s="123" t="s">
        <v>474</v>
      </c>
      <c r="G81" s="266">
        <v>44682</v>
      </c>
      <c r="H81" s="222">
        <v>44915</v>
      </c>
      <c r="I81" s="215" t="s">
        <v>562</v>
      </c>
      <c r="J81" s="144">
        <v>0.34</v>
      </c>
      <c r="K81" s="144">
        <f t="shared" ref="K81" si="12">J81*(L81+N81+P81+R81+T81+V81+X81+Z81+AB81+AD81+AF81+AH81)</f>
        <v>0.34</v>
      </c>
      <c r="L81" s="144"/>
      <c r="M81" s="144"/>
      <c r="N81" s="144"/>
      <c r="O81" s="144"/>
      <c r="P81" s="144"/>
      <c r="Q81" s="144"/>
      <c r="R81" s="144"/>
      <c r="S81" s="144"/>
      <c r="T81" s="144">
        <v>0.25</v>
      </c>
      <c r="U81" s="144">
        <v>0.25</v>
      </c>
      <c r="V81" s="144"/>
      <c r="W81" s="144"/>
      <c r="X81" s="144"/>
      <c r="Y81" s="144"/>
      <c r="Z81" s="144">
        <v>0.25</v>
      </c>
      <c r="AA81" s="144"/>
      <c r="AB81" s="144">
        <v>0.25</v>
      </c>
      <c r="AC81" s="144"/>
      <c r="AD81" s="144"/>
      <c r="AE81" s="144"/>
      <c r="AF81" s="144"/>
      <c r="AG81" s="144"/>
      <c r="AH81" s="144">
        <v>0.25</v>
      </c>
      <c r="AI81" s="144"/>
      <c r="AJ81" s="165">
        <f>J81*(M81+O81+Q81+S81+U81+W81+Y81+AA81+AC81+AE81+AG81+AI81)</f>
        <v>8.5000000000000006E-2</v>
      </c>
      <c r="AK81" s="184" t="s">
        <v>46</v>
      </c>
      <c r="AL81" s="185"/>
      <c r="AM81" s="186"/>
      <c r="AN81" s="5" t="s">
        <v>46</v>
      </c>
      <c r="AO81" s="5" t="s">
        <v>46</v>
      </c>
      <c r="AP81" s="41">
        <f>M81+O81+Q81</f>
        <v>0</v>
      </c>
      <c r="AQ81" s="147">
        <f t="shared" ref="AQ81" si="13">SUM(AP81:AP84)</f>
        <v>0.25</v>
      </c>
      <c r="AT81" s="8"/>
      <c r="AU81" s="8"/>
      <c r="AV81" s="8"/>
      <c r="AW81" s="8"/>
    </row>
    <row r="82" spans="1:49" ht="143.44999999999999" customHeight="1" thickBot="1">
      <c r="A82" s="119"/>
      <c r="B82" s="124"/>
      <c r="C82" s="134"/>
      <c r="D82" s="135"/>
      <c r="E82" s="124"/>
      <c r="F82" s="124"/>
      <c r="G82" s="124"/>
      <c r="H82" s="221"/>
      <c r="I82" s="215"/>
      <c r="J82" s="145"/>
      <c r="K82" s="145"/>
      <c r="L82" s="145"/>
      <c r="M82" s="145"/>
      <c r="N82" s="145"/>
      <c r="O82" s="145"/>
      <c r="P82" s="145"/>
      <c r="Q82" s="145"/>
      <c r="R82" s="145"/>
      <c r="S82" s="145"/>
      <c r="T82" s="145"/>
      <c r="U82" s="145"/>
      <c r="V82" s="145"/>
      <c r="W82" s="145"/>
      <c r="X82" s="145"/>
      <c r="Y82" s="145"/>
      <c r="Z82" s="145"/>
      <c r="AA82" s="145"/>
      <c r="AB82" s="145"/>
      <c r="AC82" s="145"/>
      <c r="AD82" s="145"/>
      <c r="AE82" s="145"/>
      <c r="AF82" s="145"/>
      <c r="AG82" s="145"/>
      <c r="AH82" s="145"/>
      <c r="AI82" s="145"/>
      <c r="AJ82" s="166"/>
      <c r="AK82" s="156" t="s">
        <v>768</v>
      </c>
      <c r="AL82" s="157"/>
      <c r="AM82" s="158"/>
      <c r="AN82" s="101" t="s">
        <v>766</v>
      </c>
      <c r="AO82" s="39" t="s">
        <v>43</v>
      </c>
      <c r="AP82" s="40">
        <f>S81+U81+W81</f>
        <v>0.25</v>
      </c>
      <c r="AQ82" s="148"/>
      <c r="AT82" s="8"/>
      <c r="AU82" s="8"/>
      <c r="AV82" s="8"/>
      <c r="AW82" s="8"/>
    </row>
    <row r="83" spans="1:49" ht="15" customHeight="1" thickBot="1">
      <c r="A83" s="119"/>
      <c r="B83" s="124"/>
      <c r="C83" s="134"/>
      <c r="D83" s="135"/>
      <c r="E83" s="124"/>
      <c r="F83" s="124"/>
      <c r="G83" s="124"/>
      <c r="H83" s="221"/>
      <c r="I83" s="21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66"/>
      <c r="AK83" s="159" t="s">
        <v>44</v>
      </c>
      <c r="AL83" s="160"/>
      <c r="AM83" s="161"/>
      <c r="AN83" s="39" t="s">
        <v>44</v>
      </c>
      <c r="AO83" s="39" t="s">
        <v>44</v>
      </c>
      <c r="AP83" s="40">
        <f>Y81+AA81+AC81</f>
        <v>0</v>
      </c>
      <c r="AQ83" s="148"/>
      <c r="AT83" s="8"/>
      <c r="AU83" s="8"/>
      <c r="AV83" s="8"/>
      <c r="AW83" s="8"/>
    </row>
    <row r="84" spans="1:49" ht="49.5" customHeight="1" thickBot="1">
      <c r="A84" s="119"/>
      <c r="B84" s="125"/>
      <c r="C84" s="136"/>
      <c r="D84" s="137"/>
      <c r="E84" s="125"/>
      <c r="F84" s="125"/>
      <c r="G84" s="125"/>
      <c r="H84" s="221"/>
      <c r="I84" s="215"/>
      <c r="J84" s="146"/>
      <c r="K84" s="146"/>
      <c r="L84" s="146"/>
      <c r="M84" s="146"/>
      <c r="N84" s="146"/>
      <c r="O84" s="146"/>
      <c r="P84" s="146"/>
      <c r="Q84" s="146"/>
      <c r="R84" s="146"/>
      <c r="S84" s="146"/>
      <c r="T84" s="146"/>
      <c r="U84" s="146"/>
      <c r="V84" s="146"/>
      <c r="W84" s="146"/>
      <c r="X84" s="146"/>
      <c r="Y84" s="146"/>
      <c r="Z84" s="146"/>
      <c r="AA84" s="146"/>
      <c r="AB84" s="146"/>
      <c r="AC84" s="146"/>
      <c r="AD84" s="146"/>
      <c r="AE84" s="146"/>
      <c r="AF84" s="146"/>
      <c r="AG84" s="146"/>
      <c r="AH84" s="146"/>
      <c r="AI84" s="146"/>
      <c r="AJ84" s="167"/>
      <c r="AK84" s="162" t="s">
        <v>45</v>
      </c>
      <c r="AL84" s="163"/>
      <c r="AM84" s="164"/>
      <c r="AN84" s="42" t="s">
        <v>45</v>
      </c>
      <c r="AO84" s="42" t="s">
        <v>45</v>
      </c>
      <c r="AP84" s="43">
        <f>AE81+AG81+AI81</f>
        <v>0</v>
      </c>
      <c r="AQ84" s="149"/>
      <c r="AT84" s="8"/>
      <c r="AU84" s="8"/>
      <c r="AV84" s="8"/>
      <c r="AW84" s="8"/>
    </row>
    <row r="85" spans="1:49" ht="33.75" customHeight="1" thickBot="1">
      <c r="A85" s="118" t="s">
        <v>568</v>
      </c>
      <c r="B85" s="123" t="s">
        <v>574</v>
      </c>
      <c r="C85" s="138" t="s">
        <v>569</v>
      </c>
      <c r="D85" s="139"/>
      <c r="E85" s="138" t="s">
        <v>575</v>
      </c>
      <c r="F85" s="138" t="s">
        <v>570</v>
      </c>
      <c r="G85" s="240">
        <v>44607</v>
      </c>
      <c r="H85" s="240">
        <v>44895</v>
      </c>
      <c r="I85" s="215" t="s">
        <v>562</v>
      </c>
      <c r="J85" s="144">
        <v>1</v>
      </c>
      <c r="K85" s="144">
        <f t="shared" ref="K85" si="14">J85*(L85+N85+P85+R85+T85+V85+X85+Z85+AB85+AD85+AF85+AH85)</f>
        <v>1</v>
      </c>
      <c r="L85" s="144"/>
      <c r="M85" s="144"/>
      <c r="N85" s="144">
        <v>0.1</v>
      </c>
      <c r="O85" s="144">
        <v>0.1</v>
      </c>
      <c r="P85" s="144"/>
      <c r="Q85" s="144"/>
      <c r="R85" s="144">
        <v>0.2</v>
      </c>
      <c r="S85" s="144">
        <v>0.2</v>
      </c>
      <c r="T85" s="144"/>
      <c r="U85" s="144"/>
      <c r="V85" s="144">
        <v>0.25</v>
      </c>
      <c r="W85" s="144">
        <v>0.25</v>
      </c>
      <c r="X85" s="144"/>
      <c r="Y85" s="144"/>
      <c r="Z85" s="144">
        <v>0.25</v>
      </c>
      <c r="AA85" s="144"/>
      <c r="AB85" s="144"/>
      <c r="AC85" s="144"/>
      <c r="AD85" s="144"/>
      <c r="AE85" s="144"/>
      <c r="AF85" s="144">
        <v>0.2</v>
      </c>
      <c r="AG85" s="144"/>
      <c r="AH85" s="144"/>
      <c r="AI85" s="144"/>
      <c r="AJ85" s="165">
        <f>J85*(M85+O85+Q85+S85+U85+W85+Y85+AA85+AC85+AE85+AG85+AI85)</f>
        <v>0.55000000000000004</v>
      </c>
      <c r="AK85" s="153" t="s">
        <v>736</v>
      </c>
      <c r="AL85" s="154"/>
      <c r="AM85" s="155"/>
      <c r="AN85" s="100" t="s">
        <v>735</v>
      </c>
      <c r="AO85" s="5" t="s">
        <v>46</v>
      </c>
      <c r="AP85" s="41">
        <f>M85+O85+Q85</f>
        <v>0.1</v>
      </c>
      <c r="AQ85" s="147">
        <f>SUM(AP85:AP88)</f>
        <v>0.55000000000000004</v>
      </c>
      <c r="AT85" s="8"/>
      <c r="AU85" s="8"/>
      <c r="AV85" s="8"/>
      <c r="AW85" s="8"/>
    </row>
    <row r="86" spans="1:49" ht="33.75" customHeight="1" thickBot="1">
      <c r="A86" s="119"/>
      <c r="B86" s="124"/>
      <c r="C86" s="140"/>
      <c r="D86" s="141"/>
      <c r="E86" s="140"/>
      <c r="F86" s="140"/>
      <c r="G86" s="241"/>
      <c r="H86" s="241"/>
      <c r="I86" s="215"/>
      <c r="J86" s="145"/>
      <c r="K86" s="145"/>
      <c r="L86" s="145"/>
      <c r="M86" s="145"/>
      <c r="N86" s="145"/>
      <c r="O86" s="145"/>
      <c r="P86" s="145"/>
      <c r="Q86" s="145"/>
      <c r="R86" s="145"/>
      <c r="S86" s="145"/>
      <c r="T86" s="145"/>
      <c r="U86" s="145"/>
      <c r="V86" s="145"/>
      <c r="W86" s="145"/>
      <c r="X86" s="145"/>
      <c r="Y86" s="145"/>
      <c r="Z86" s="145"/>
      <c r="AA86" s="145"/>
      <c r="AB86" s="145"/>
      <c r="AC86" s="145"/>
      <c r="AD86" s="145"/>
      <c r="AE86" s="145"/>
      <c r="AF86" s="145"/>
      <c r="AG86" s="145"/>
      <c r="AH86" s="145"/>
      <c r="AI86" s="145"/>
      <c r="AJ86" s="166"/>
      <c r="AK86" s="156" t="s">
        <v>756</v>
      </c>
      <c r="AL86" s="157"/>
      <c r="AM86" s="158"/>
      <c r="AN86" s="101" t="s">
        <v>753</v>
      </c>
      <c r="AO86" s="39" t="s">
        <v>43</v>
      </c>
      <c r="AP86" s="40">
        <f>S85+U85+W85</f>
        <v>0.45</v>
      </c>
      <c r="AQ86" s="148"/>
      <c r="AT86" s="8"/>
      <c r="AU86" s="8"/>
      <c r="AV86" s="8"/>
      <c r="AW86" s="8"/>
    </row>
    <row r="87" spans="1:49" ht="33.75" customHeight="1" thickBot="1">
      <c r="A87" s="119"/>
      <c r="B87" s="124"/>
      <c r="C87" s="140"/>
      <c r="D87" s="141"/>
      <c r="E87" s="140"/>
      <c r="F87" s="140"/>
      <c r="G87" s="241"/>
      <c r="H87" s="241"/>
      <c r="I87" s="215"/>
      <c r="J87" s="145"/>
      <c r="K87" s="145"/>
      <c r="L87" s="145"/>
      <c r="M87" s="145"/>
      <c r="N87" s="145"/>
      <c r="O87" s="145"/>
      <c r="P87" s="145"/>
      <c r="Q87" s="145"/>
      <c r="R87" s="145"/>
      <c r="S87" s="145"/>
      <c r="T87" s="145"/>
      <c r="U87" s="145"/>
      <c r="V87" s="145"/>
      <c r="W87" s="145"/>
      <c r="X87" s="145"/>
      <c r="Y87" s="145"/>
      <c r="Z87" s="145"/>
      <c r="AA87" s="145"/>
      <c r="AB87" s="145"/>
      <c r="AC87" s="145"/>
      <c r="AD87" s="145"/>
      <c r="AE87" s="145"/>
      <c r="AF87" s="145"/>
      <c r="AG87" s="145"/>
      <c r="AH87" s="145"/>
      <c r="AI87" s="145"/>
      <c r="AJ87" s="166"/>
      <c r="AK87" s="159" t="s">
        <v>44</v>
      </c>
      <c r="AL87" s="160"/>
      <c r="AM87" s="161"/>
      <c r="AN87" s="39" t="s">
        <v>44</v>
      </c>
      <c r="AO87" s="39" t="s">
        <v>44</v>
      </c>
      <c r="AP87" s="40">
        <f>Y85+AA85+AC85</f>
        <v>0</v>
      </c>
      <c r="AQ87" s="148"/>
      <c r="AT87" s="8"/>
      <c r="AU87" s="8"/>
      <c r="AV87" s="8"/>
      <c r="AW87" s="8"/>
    </row>
    <row r="88" spans="1:49" ht="33.75" customHeight="1" thickBot="1">
      <c r="A88" s="120"/>
      <c r="B88" s="125"/>
      <c r="C88" s="142"/>
      <c r="D88" s="143"/>
      <c r="E88" s="142"/>
      <c r="F88" s="142"/>
      <c r="G88" s="242"/>
      <c r="H88" s="242"/>
      <c r="I88" s="215"/>
      <c r="J88" s="146"/>
      <c r="K88" s="146"/>
      <c r="L88" s="146"/>
      <c r="M88" s="146"/>
      <c r="N88" s="146"/>
      <c r="O88" s="146"/>
      <c r="P88" s="146"/>
      <c r="Q88" s="146"/>
      <c r="R88" s="146"/>
      <c r="S88" s="146"/>
      <c r="T88" s="146"/>
      <c r="U88" s="146"/>
      <c r="V88" s="146"/>
      <c r="W88" s="146"/>
      <c r="X88" s="146"/>
      <c r="Y88" s="146"/>
      <c r="Z88" s="146"/>
      <c r="AA88" s="146"/>
      <c r="AB88" s="146"/>
      <c r="AC88" s="146"/>
      <c r="AD88" s="146"/>
      <c r="AE88" s="146"/>
      <c r="AF88" s="146"/>
      <c r="AG88" s="146"/>
      <c r="AH88" s="146"/>
      <c r="AI88" s="146"/>
      <c r="AJ88" s="167"/>
      <c r="AK88" s="162" t="s">
        <v>45</v>
      </c>
      <c r="AL88" s="163"/>
      <c r="AM88" s="164"/>
      <c r="AN88" s="42" t="s">
        <v>45</v>
      </c>
      <c r="AO88" s="42" t="s">
        <v>45</v>
      </c>
      <c r="AP88" s="43">
        <f>AE85+AG85+AI85</f>
        <v>0</v>
      </c>
      <c r="AQ88" s="149"/>
      <c r="AT88" s="8"/>
      <c r="AU88" s="8"/>
      <c r="AV88" s="8"/>
      <c r="AW88" s="8"/>
    </row>
    <row r="89" spans="1:49" ht="15" customHeight="1" thickBot="1">
      <c r="A89" s="8"/>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44" t="s">
        <v>47</v>
      </c>
      <c r="AO89" s="45"/>
      <c r="AP89" s="46"/>
      <c r="AQ89" s="6">
        <f>AVERAGE(AQ73:AQ88)</f>
        <v>0.45</v>
      </c>
      <c r="AT89" s="8"/>
      <c r="AU89" s="8"/>
      <c r="AV89" s="8"/>
      <c r="AW89" s="8"/>
    </row>
    <row r="90" spans="1:49" ht="15" customHeight="1">
      <c r="A90" s="8"/>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row>
    <row r="91" spans="1:49" ht="15" customHeight="1">
      <c r="A91" s="8"/>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row>
    <row r="92" spans="1:49" ht="15.75" customHeight="1" thickBot="1">
      <c r="A92" s="8"/>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row>
    <row r="93" spans="1:49" ht="18.75" thickBot="1">
      <c r="A93" s="234" t="s">
        <v>51</v>
      </c>
      <c r="B93" s="235"/>
      <c r="C93" s="235"/>
      <c r="D93" s="235"/>
      <c r="E93" s="235"/>
      <c r="F93" s="235"/>
      <c r="G93" s="235"/>
      <c r="H93" s="235"/>
      <c r="I93" s="235"/>
      <c r="J93" s="235"/>
      <c r="K93" s="235"/>
      <c r="L93" s="235"/>
      <c r="M93" s="235"/>
      <c r="N93" s="235"/>
      <c r="O93" s="235"/>
      <c r="P93" s="235"/>
      <c r="Q93" s="26"/>
      <c r="R93" s="236">
        <f>AVERAGE(AQ89+AS62)</f>
        <v>1.1444444444444444</v>
      </c>
      <c r="S93" s="236"/>
      <c r="T93" s="236"/>
      <c r="U93" s="236"/>
      <c r="V93" s="236"/>
      <c r="W93" s="236"/>
      <c r="X93" s="236"/>
      <c r="Y93" s="236"/>
      <c r="Z93" s="236"/>
      <c r="AA93" s="236"/>
      <c r="AB93" s="236"/>
      <c r="AC93" s="236"/>
      <c r="AD93" s="236"/>
      <c r="AE93" s="236"/>
      <c r="AF93" s="236"/>
      <c r="AG93" s="236"/>
      <c r="AH93" s="236"/>
      <c r="AI93" s="237"/>
      <c r="AJ93" s="16"/>
      <c r="AK93" s="13"/>
      <c r="AL93" s="14"/>
      <c r="AM93" s="14"/>
      <c r="AN93" s="14"/>
      <c r="AO93" s="14"/>
      <c r="AP93" s="14"/>
      <c r="AQ93" s="14"/>
      <c r="AR93" s="14"/>
      <c r="AS93" s="21"/>
      <c r="AT93" s="8"/>
      <c r="AU93" s="8"/>
      <c r="AV93" s="8"/>
      <c r="AW93" s="8"/>
    </row>
    <row r="94" spans="1:49">
      <c r="A94" s="13"/>
      <c r="B94" s="238"/>
      <c r="C94" s="238"/>
      <c r="D94" s="238"/>
      <c r="E94" s="14"/>
      <c r="F94" s="14"/>
      <c r="G94" s="14"/>
      <c r="H94" s="14"/>
      <c r="I94" s="14"/>
      <c r="J94" s="238"/>
      <c r="K94" s="238"/>
      <c r="L94" s="238"/>
      <c r="M94" s="238"/>
      <c r="N94" s="238"/>
      <c r="O94" s="238"/>
      <c r="P94" s="238"/>
      <c r="Q94" s="238"/>
      <c r="R94" s="238"/>
      <c r="S94" s="238"/>
      <c r="T94" s="238"/>
      <c r="U94" s="238"/>
      <c r="V94" s="238"/>
      <c r="W94" s="239"/>
      <c r="X94" s="239"/>
      <c r="Y94" s="239"/>
      <c r="Z94" s="239"/>
      <c r="AA94" s="239"/>
      <c r="AB94" s="239"/>
      <c r="AC94" s="239"/>
      <c r="AD94" s="239"/>
      <c r="AE94" s="239"/>
      <c r="AF94" s="239"/>
      <c r="AG94" s="8"/>
      <c r="AH94" s="8"/>
      <c r="AI94" s="8"/>
      <c r="AJ94" s="8"/>
      <c r="AK94" s="20"/>
      <c r="AL94" s="14"/>
      <c r="AM94" s="14"/>
      <c r="AN94" s="14"/>
      <c r="AO94" s="14"/>
      <c r="AP94" s="14"/>
      <c r="AQ94" s="14"/>
      <c r="AR94" s="14"/>
      <c r="AS94" s="21"/>
      <c r="AT94" s="8"/>
      <c r="AU94" s="8"/>
      <c r="AV94" s="8"/>
      <c r="AW94" s="8"/>
    </row>
    <row r="95" spans="1:49">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4"/>
      <c r="AM95" s="14"/>
      <c r="AN95" s="14"/>
      <c r="AO95" s="14"/>
      <c r="AP95" s="14"/>
      <c r="AQ95" s="14"/>
      <c r="AR95" s="14"/>
      <c r="AS95" s="13"/>
      <c r="AT95" s="8"/>
      <c r="AU95" s="8"/>
      <c r="AV95" s="8"/>
      <c r="AW95" s="8"/>
    </row>
    <row r="96" spans="1:49" ht="18">
      <c r="A96" s="243" t="s">
        <v>65</v>
      </c>
      <c r="B96" s="243"/>
      <c r="C96" s="243"/>
      <c r="D96" s="243"/>
      <c r="E96" s="243"/>
      <c r="F96" s="243"/>
      <c r="G96" s="243"/>
      <c r="H96" s="243"/>
      <c r="I96" s="243"/>
      <c r="J96" s="243"/>
      <c r="K96" s="243"/>
      <c r="L96" s="243"/>
      <c r="M96" s="243"/>
      <c r="N96" s="243"/>
      <c r="O96" s="243"/>
      <c r="P96" s="243"/>
      <c r="Q96" s="243"/>
      <c r="R96" s="243"/>
      <c r="S96" s="243"/>
      <c r="T96" s="243"/>
      <c r="U96" s="243"/>
      <c r="V96" s="243"/>
      <c r="W96" s="243"/>
      <c r="X96" s="243"/>
      <c r="Y96" s="243"/>
      <c r="Z96" s="243"/>
      <c r="AA96" s="243"/>
      <c r="AB96" s="243"/>
      <c r="AC96" s="243"/>
      <c r="AD96" s="243"/>
      <c r="AE96" s="243"/>
      <c r="AF96" s="243"/>
      <c r="AG96" s="243"/>
      <c r="AH96" s="243"/>
      <c r="AI96" s="243"/>
      <c r="AJ96" s="243"/>
      <c r="AK96" s="243"/>
      <c r="AL96" s="13"/>
      <c r="AM96" s="13"/>
      <c r="AN96" s="13"/>
      <c r="AO96" s="13"/>
      <c r="AP96" s="13"/>
      <c r="AQ96" s="13"/>
      <c r="AR96" s="13"/>
      <c r="AS96" s="13"/>
      <c r="AT96" s="8"/>
      <c r="AU96" s="8"/>
      <c r="AV96" s="8"/>
      <c r="AW96" s="8"/>
    </row>
    <row r="97" spans="1:49">
      <c r="A97" s="244"/>
      <c r="B97" s="244"/>
      <c r="C97" s="244"/>
      <c r="D97" s="244"/>
      <c r="E97" s="244"/>
      <c r="F97" s="244"/>
      <c r="G97" s="244"/>
      <c r="H97" s="244"/>
      <c r="I97" s="244"/>
      <c r="J97" s="244"/>
      <c r="K97" s="244"/>
      <c r="L97" s="244"/>
      <c r="M97" s="244"/>
      <c r="N97" s="244"/>
      <c r="O97" s="244"/>
      <c r="P97" s="244"/>
      <c r="Q97" s="244"/>
      <c r="R97" s="244"/>
      <c r="S97" s="244"/>
      <c r="T97" s="244"/>
      <c r="U97" s="244"/>
      <c r="V97" s="244"/>
      <c r="W97" s="244"/>
      <c r="X97" s="244"/>
      <c r="Y97" s="244"/>
      <c r="Z97" s="244"/>
      <c r="AA97" s="244"/>
      <c r="AB97" s="244"/>
      <c r="AC97" s="244"/>
      <c r="AD97" s="244"/>
      <c r="AE97" s="244"/>
      <c r="AF97" s="244"/>
      <c r="AG97" s="244"/>
      <c r="AH97" s="244"/>
      <c r="AI97" s="244"/>
      <c r="AJ97" s="244"/>
      <c r="AK97" s="244"/>
      <c r="AL97" s="13"/>
      <c r="AM97" s="13"/>
      <c r="AN97" s="13"/>
      <c r="AO97" s="13"/>
      <c r="AP97" s="13"/>
      <c r="AQ97" s="13"/>
      <c r="AR97" s="13"/>
      <c r="AS97" s="14"/>
      <c r="AT97" s="8"/>
      <c r="AU97" s="8"/>
      <c r="AV97" s="8"/>
      <c r="AW97" s="8"/>
    </row>
    <row r="98" spans="1:49" ht="15.75" thickBot="1">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4"/>
      <c r="AM98" s="14"/>
      <c r="AN98" s="14"/>
      <c r="AO98" s="14"/>
      <c r="AP98" s="14"/>
      <c r="AQ98" s="14"/>
      <c r="AR98" s="14"/>
      <c r="AS98" s="14"/>
      <c r="AT98" s="8"/>
      <c r="AU98" s="8"/>
      <c r="AV98" s="8"/>
      <c r="AW98" s="8"/>
    </row>
    <row r="99" spans="1:49" ht="36.75" thickBot="1">
      <c r="A99" s="79" t="s">
        <v>52</v>
      </c>
      <c r="B99" s="79" t="s">
        <v>53</v>
      </c>
      <c r="C99" s="82" t="s">
        <v>54</v>
      </c>
      <c r="D99" s="245" t="s">
        <v>66</v>
      </c>
      <c r="E99" s="245"/>
      <c r="F99" s="80" t="s">
        <v>67</v>
      </c>
      <c r="G99" s="83" t="s">
        <v>55</v>
      </c>
      <c r="Q99" s="13"/>
      <c r="R99" s="13"/>
      <c r="S99" s="13"/>
      <c r="T99" s="13"/>
      <c r="U99" s="13"/>
      <c r="V99" s="13"/>
      <c r="W99" s="13"/>
      <c r="X99" s="13"/>
      <c r="Y99" s="13"/>
      <c r="Z99" s="13"/>
      <c r="AA99" s="13"/>
      <c r="AB99" s="13"/>
      <c r="AC99" s="13"/>
      <c r="AD99" s="13"/>
      <c r="AE99" s="13"/>
      <c r="AF99" s="13"/>
      <c r="AG99" s="13"/>
      <c r="AH99" s="13"/>
      <c r="AI99" s="13"/>
      <c r="AJ99" s="13"/>
      <c r="AK99" s="13"/>
      <c r="AL99" s="14"/>
      <c r="AM99" s="14"/>
      <c r="AN99" s="14"/>
      <c r="AO99" s="14"/>
      <c r="AP99" s="14"/>
      <c r="AQ99" s="14"/>
      <c r="AR99" s="14"/>
      <c r="AS99" s="14"/>
      <c r="AT99" s="8"/>
      <c r="AU99" s="8"/>
      <c r="AV99" s="8"/>
      <c r="AW99" s="8"/>
    </row>
    <row r="100" spans="1:49" ht="15.75" thickBot="1">
      <c r="A100" s="78">
        <v>1</v>
      </c>
      <c r="B100" s="84">
        <v>44592</v>
      </c>
      <c r="C100" s="85" t="s">
        <v>690</v>
      </c>
      <c r="D100" s="246" t="s">
        <v>475</v>
      </c>
      <c r="E100" s="246"/>
      <c r="F100" s="81" t="s">
        <v>475</v>
      </c>
      <c r="G100" s="86" t="s">
        <v>475</v>
      </c>
      <c r="Q100" s="13"/>
      <c r="R100" s="13"/>
      <c r="S100" s="13"/>
      <c r="T100" s="13"/>
      <c r="U100" s="13"/>
      <c r="V100" s="13"/>
      <c r="W100" s="13"/>
      <c r="X100" s="13"/>
      <c r="Y100" s="13"/>
      <c r="Z100" s="13"/>
      <c r="AA100" s="13"/>
      <c r="AB100" s="13"/>
      <c r="AC100" s="13"/>
      <c r="AD100" s="13"/>
      <c r="AE100" s="13"/>
      <c r="AF100" s="13"/>
      <c r="AG100" s="13"/>
      <c r="AH100" s="13"/>
      <c r="AI100" s="13"/>
      <c r="AJ100" s="13"/>
      <c r="AK100" s="13"/>
      <c r="AL100" s="14"/>
      <c r="AM100" s="14"/>
      <c r="AN100" s="14"/>
      <c r="AO100" s="14"/>
      <c r="AP100" s="14"/>
      <c r="AQ100" s="14"/>
      <c r="AR100" s="14"/>
      <c r="AS100" s="14"/>
      <c r="AT100" s="8"/>
      <c r="AU100" s="8"/>
      <c r="AV100" s="8"/>
      <c r="AW100" s="8"/>
    </row>
    <row r="101" spans="1:49" ht="214.5" thickBot="1">
      <c r="A101" s="78">
        <v>2</v>
      </c>
      <c r="B101" s="84">
        <v>44764</v>
      </c>
      <c r="C101" s="85" t="s">
        <v>695</v>
      </c>
      <c r="D101" s="246" t="s">
        <v>691</v>
      </c>
      <c r="E101" s="246"/>
      <c r="F101" s="81" t="s">
        <v>696</v>
      </c>
      <c r="G101" s="87">
        <v>44592</v>
      </c>
      <c r="Q101" s="13"/>
      <c r="R101" s="13"/>
      <c r="S101" s="13"/>
      <c r="T101" s="13"/>
      <c r="U101" s="13"/>
      <c r="V101" s="13"/>
      <c r="W101" s="13"/>
      <c r="X101" s="13"/>
      <c r="Y101" s="13"/>
      <c r="Z101" s="13"/>
      <c r="AA101" s="13"/>
      <c r="AB101" s="13"/>
      <c r="AC101" s="13"/>
      <c r="AD101" s="13"/>
      <c r="AE101" s="13"/>
      <c r="AF101" s="13"/>
      <c r="AG101" s="13"/>
      <c r="AH101" s="13"/>
      <c r="AI101" s="13"/>
      <c r="AJ101" s="13"/>
      <c r="AK101" s="13"/>
      <c r="AL101" s="14"/>
      <c r="AM101" s="14"/>
      <c r="AN101" s="14"/>
      <c r="AO101" s="14"/>
      <c r="AP101" s="14"/>
      <c r="AQ101" s="14"/>
      <c r="AR101" s="14"/>
      <c r="AS101" s="14"/>
      <c r="AT101" s="8"/>
      <c r="AU101" s="8"/>
      <c r="AV101" s="8"/>
      <c r="AW101" s="8"/>
    </row>
    <row r="102" spans="1:49" ht="15.75" thickBot="1">
      <c r="A102" s="27"/>
      <c r="B102" s="78"/>
      <c r="C102" s="85"/>
      <c r="D102" s="246" t="s">
        <v>504</v>
      </c>
      <c r="E102" s="246"/>
      <c r="F102" s="81"/>
      <c r="G102" s="86"/>
      <c r="Q102" s="13"/>
      <c r="R102" s="13"/>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row>
    <row r="103" spans="1:49" ht="15.75" thickBot="1">
      <c r="A103" s="27"/>
      <c r="B103" s="78"/>
      <c r="C103" s="85"/>
      <c r="D103" s="246"/>
      <c r="E103" s="246"/>
      <c r="F103" s="81"/>
      <c r="G103" s="86"/>
      <c r="Q103" s="13"/>
      <c r="R103" s="13"/>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row>
    <row r="104" spans="1:49" ht="15.75" thickBot="1">
      <c r="A104" s="27"/>
      <c r="B104" s="78"/>
      <c r="C104" s="85"/>
      <c r="D104" s="246"/>
      <c r="E104" s="246"/>
      <c r="F104" s="81"/>
      <c r="G104" s="86"/>
      <c r="Q104" s="13"/>
      <c r="R104" s="13"/>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row>
    <row r="105" spans="1:49" ht="15.75" thickBot="1">
      <c r="A105" s="27"/>
      <c r="B105" s="78"/>
      <c r="C105" s="85"/>
      <c r="D105" s="246"/>
      <c r="E105" s="246"/>
      <c r="F105" s="81"/>
      <c r="G105" s="86"/>
      <c r="Q105" s="13"/>
      <c r="R105" s="13"/>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row>
    <row r="106" spans="1:49" ht="15.75" thickBot="1">
      <c r="A106" s="27"/>
      <c r="B106" s="78"/>
      <c r="C106" s="85"/>
      <c r="D106" s="246"/>
      <c r="E106" s="246"/>
      <c r="F106" s="81"/>
      <c r="G106" s="86"/>
      <c r="Q106" s="13"/>
      <c r="R106" s="13"/>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row>
    <row r="107" spans="1:49" ht="15.75" thickBot="1">
      <c r="A107" s="27"/>
      <c r="B107" s="78"/>
      <c r="C107" s="85"/>
      <c r="D107" s="246"/>
      <c r="E107" s="246"/>
      <c r="F107" s="81"/>
      <c r="G107" s="86"/>
      <c r="Q107" s="13"/>
      <c r="R107" s="13"/>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row>
    <row r="108" spans="1:49" ht="15.75" thickBot="1">
      <c r="A108" s="27"/>
      <c r="B108" s="27"/>
      <c r="C108" s="85"/>
      <c r="D108" s="246"/>
      <c r="E108" s="246"/>
      <c r="F108" s="81"/>
      <c r="G108" s="86"/>
      <c r="Q108" s="13"/>
      <c r="R108" s="13"/>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row>
    <row r="109" spans="1:49">
      <c r="A109" s="13"/>
      <c r="B109" s="238"/>
      <c r="C109" s="238"/>
      <c r="D109" s="238"/>
      <c r="E109" s="14"/>
      <c r="F109" s="14"/>
      <c r="G109"/>
      <c r="Q109" s="13"/>
      <c r="R109" s="13"/>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row>
    <row r="110" spans="1:49" ht="15.75" thickBot="1">
      <c r="A110" s="13"/>
      <c r="B110" s="13"/>
      <c r="C110" s="13"/>
      <c r="D110" s="13"/>
      <c r="F110" s="13"/>
      <c r="G110" s="13"/>
      <c r="I110"/>
      <c r="Q110" s="13"/>
      <c r="R110" s="13"/>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row>
    <row r="111" spans="1:49" ht="16.5" thickTop="1" thickBot="1">
      <c r="A111" s="247" t="s">
        <v>56</v>
      </c>
      <c r="B111" s="247"/>
      <c r="C111" s="247"/>
      <c r="D111" s="247"/>
      <c r="E111" s="247" t="s">
        <v>692</v>
      </c>
      <c r="F111" s="247"/>
      <c r="G111" s="247"/>
      <c r="H111" s="247"/>
      <c r="I111" s="247" t="s">
        <v>60</v>
      </c>
      <c r="J111" s="247"/>
      <c r="K111" s="247"/>
      <c r="L111" s="247"/>
      <c r="Q111" s="13"/>
      <c r="R111" s="13"/>
    </row>
    <row r="112" spans="1:49" ht="16.5" thickTop="1" thickBot="1">
      <c r="A112" s="247"/>
      <c r="B112" s="247"/>
      <c r="C112" s="247"/>
      <c r="D112" s="247"/>
      <c r="E112" s="247"/>
      <c r="F112" s="247"/>
      <c r="G112" s="247"/>
      <c r="H112" s="247"/>
      <c r="I112" s="247"/>
      <c r="J112" s="247"/>
      <c r="K112" s="247"/>
      <c r="L112" s="247"/>
      <c r="Q112" s="8"/>
      <c r="R112" s="8"/>
    </row>
    <row r="113" spans="1:18" ht="16.5" thickTop="1" thickBot="1">
      <c r="A113" s="247"/>
      <c r="B113" s="247"/>
      <c r="C113" s="247"/>
      <c r="D113" s="247"/>
      <c r="E113" s="247"/>
      <c r="F113" s="247"/>
      <c r="G113" s="247"/>
      <c r="H113" s="247"/>
      <c r="I113" s="247"/>
      <c r="J113" s="247"/>
      <c r="K113" s="247"/>
      <c r="L113" s="247"/>
      <c r="Q113" s="8"/>
      <c r="R113" s="8"/>
    </row>
    <row r="114" spans="1:18" ht="16.5" thickTop="1" thickBot="1">
      <c r="A114" s="117" t="s">
        <v>57</v>
      </c>
      <c r="B114" s="117"/>
      <c r="C114" s="117"/>
      <c r="D114" s="117"/>
      <c r="E114" s="117" t="s">
        <v>68</v>
      </c>
      <c r="F114" s="117"/>
      <c r="G114" s="117"/>
      <c r="H114" s="117"/>
      <c r="I114" s="88" t="s">
        <v>59</v>
      </c>
      <c r="J114" s="112" t="s">
        <v>700</v>
      </c>
      <c r="K114" s="112"/>
      <c r="L114" s="112"/>
      <c r="M114" s="89"/>
      <c r="N114" s="89"/>
      <c r="O114" s="89"/>
      <c r="P114" s="89"/>
      <c r="Q114" s="8"/>
      <c r="R114" s="8"/>
    </row>
    <row r="115" spans="1:18" ht="16.5" thickTop="1" thickBot="1">
      <c r="A115" s="88" t="s">
        <v>59</v>
      </c>
      <c r="B115" s="112" t="s">
        <v>699</v>
      </c>
      <c r="C115" s="112"/>
      <c r="D115" s="112"/>
      <c r="E115" s="88" t="s">
        <v>59</v>
      </c>
      <c r="F115" s="112" t="s">
        <v>693</v>
      </c>
      <c r="G115" s="112"/>
      <c r="H115" s="112"/>
      <c r="I115" s="88" t="s">
        <v>59</v>
      </c>
      <c r="J115" s="112"/>
      <c r="K115" s="112"/>
      <c r="L115" s="112"/>
      <c r="M115" s="89"/>
      <c r="N115" s="89"/>
      <c r="O115" s="89"/>
      <c r="P115" s="89"/>
      <c r="Q115" s="8"/>
      <c r="R115" s="8"/>
    </row>
    <row r="116" spans="1:18" ht="16.5" thickTop="1" thickBot="1">
      <c r="A116" s="88" t="s">
        <v>69</v>
      </c>
      <c r="B116" s="116">
        <v>44771</v>
      </c>
      <c r="C116" s="116"/>
      <c r="D116" s="116"/>
      <c r="E116" s="88" t="s">
        <v>70</v>
      </c>
      <c r="F116" s="116">
        <v>44771</v>
      </c>
      <c r="G116" s="116"/>
      <c r="H116" s="116"/>
      <c r="I116" s="88" t="s">
        <v>59</v>
      </c>
      <c r="J116" s="113"/>
      <c r="K116" s="114"/>
      <c r="L116" s="115"/>
      <c r="Q116" s="8"/>
      <c r="R116" s="8"/>
    </row>
    <row r="117" spans="1:18" ht="16.5" thickTop="1" thickBot="1">
      <c r="A117" s="117" t="s">
        <v>58</v>
      </c>
      <c r="B117" s="117"/>
      <c r="C117" s="117"/>
      <c r="D117" s="117"/>
      <c r="E117" s="117" t="s">
        <v>68</v>
      </c>
      <c r="F117" s="117"/>
      <c r="G117" s="117"/>
      <c r="H117" s="117"/>
      <c r="I117" s="88" t="s">
        <v>59</v>
      </c>
      <c r="J117" s="113"/>
      <c r="K117" s="114"/>
      <c r="L117" s="115"/>
      <c r="Q117" s="8"/>
      <c r="R117" s="8"/>
    </row>
    <row r="118" spans="1:18" ht="16.5" thickTop="1" thickBot="1">
      <c r="A118" s="88" t="s">
        <v>59</v>
      </c>
      <c r="B118" s="112" t="s">
        <v>700</v>
      </c>
      <c r="C118" s="112"/>
      <c r="D118" s="112"/>
      <c r="E118" s="88" t="s">
        <v>59</v>
      </c>
      <c r="F118" s="112" t="s">
        <v>694</v>
      </c>
      <c r="G118" s="112"/>
      <c r="H118" s="112"/>
      <c r="I118" s="88" t="s">
        <v>59</v>
      </c>
      <c r="J118" s="113"/>
      <c r="K118" s="114"/>
      <c r="L118" s="115"/>
      <c r="Q118" s="8"/>
      <c r="R118" s="8"/>
    </row>
    <row r="119" spans="1:18" ht="16.5" thickTop="1" thickBot="1">
      <c r="A119" s="88" t="s">
        <v>69</v>
      </c>
      <c r="B119" s="116">
        <v>44771</v>
      </c>
      <c r="C119" s="116"/>
      <c r="D119" s="116"/>
      <c r="E119" s="88" t="s">
        <v>70</v>
      </c>
      <c r="F119" s="116">
        <v>44771</v>
      </c>
      <c r="G119" s="116"/>
      <c r="H119" s="116"/>
      <c r="I119" s="88" t="s">
        <v>59</v>
      </c>
      <c r="J119" s="113"/>
      <c r="K119" s="114"/>
      <c r="L119" s="115"/>
      <c r="Q119" s="8"/>
      <c r="R119" s="8"/>
    </row>
    <row r="120" spans="1:18" ht="16.5" thickTop="1" thickBot="1">
      <c r="A120" s="117"/>
      <c r="B120" s="117"/>
      <c r="C120" s="117"/>
      <c r="D120" s="117"/>
      <c r="E120" s="117" t="s">
        <v>697</v>
      </c>
      <c r="F120" s="117"/>
      <c r="G120" s="117"/>
      <c r="H120" s="117"/>
      <c r="I120" s="88" t="s">
        <v>59</v>
      </c>
      <c r="J120" s="113"/>
      <c r="K120" s="114"/>
      <c r="L120" s="115"/>
      <c r="Q120" s="8"/>
      <c r="R120" s="8"/>
    </row>
    <row r="121" spans="1:18" ht="16.5" thickTop="1" thickBot="1">
      <c r="A121" s="88" t="s">
        <v>59</v>
      </c>
      <c r="B121" s="112"/>
      <c r="C121" s="112"/>
      <c r="D121" s="112"/>
      <c r="E121" s="88" t="s">
        <v>59</v>
      </c>
      <c r="F121" s="112" t="s">
        <v>698</v>
      </c>
      <c r="G121" s="112"/>
      <c r="H121" s="112"/>
      <c r="I121" s="88" t="s">
        <v>59</v>
      </c>
      <c r="J121" s="113"/>
      <c r="K121" s="114"/>
      <c r="L121" s="115"/>
    </row>
    <row r="122" spans="1:18" ht="16.5" thickTop="1" thickBot="1">
      <c r="A122" s="88" t="s">
        <v>69</v>
      </c>
      <c r="B122" s="116"/>
      <c r="C122" s="116"/>
      <c r="D122" s="116"/>
      <c r="E122" s="88" t="s">
        <v>70</v>
      </c>
      <c r="F122" s="116">
        <v>44771</v>
      </c>
      <c r="G122" s="116"/>
      <c r="H122" s="116"/>
      <c r="I122" s="88" t="s">
        <v>59</v>
      </c>
      <c r="J122" s="113"/>
      <c r="K122" s="114"/>
      <c r="L122" s="115"/>
    </row>
    <row r="123" spans="1:18" ht="15.75" thickTop="1">
      <c r="A123" s="13"/>
      <c r="B123" s="13"/>
      <c r="C123" s="13"/>
      <c r="D123" s="13"/>
      <c r="E123" s="13"/>
      <c r="F123" s="13"/>
      <c r="G123" s="13"/>
      <c r="H123" s="13"/>
      <c r="I123" s="13"/>
      <c r="J123" s="13"/>
      <c r="K123" s="13"/>
      <c r="L123" s="13"/>
      <c r="M123" s="18"/>
      <c r="N123" s="18"/>
      <c r="O123" s="18"/>
      <c r="P123" s="18"/>
    </row>
    <row r="124" spans="1:18">
      <c r="A124" s="13"/>
      <c r="B124" s="13"/>
      <c r="C124" s="13"/>
      <c r="D124" s="13"/>
      <c r="E124" s="13"/>
      <c r="F124" s="13"/>
      <c r="G124" s="13"/>
      <c r="H124" s="13"/>
      <c r="I124" s="13"/>
      <c r="J124" s="13"/>
      <c r="K124" s="13"/>
      <c r="L124" s="13"/>
      <c r="M124" s="18"/>
      <c r="N124" s="18"/>
      <c r="O124" s="18"/>
      <c r="P124" s="18"/>
    </row>
    <row r="125" spans="1:18">
      <c r="A125" s="13"/>
      <c r="B125" s="13"/>
      <c r="C125" s="13"/>
      <c r="D125" s="13"/>
      <c r="E125" s="13"/>
      <c r="F125" s="13"/>
      <c r="G125" s="13"/>
      <c r="H125" s="13"/>
      <c r="I125" s="13"/>
      <c r="J125" s="13"/>
      <c r="K125" s="13"/>
      <c r="L125" s="13"/>
      <c r="M125" s="18"/>
      <c r="N125" s="18"/>
      <c r="O125" s="18"/>
      <c r="P125" s="18"/>
    </row>
    <row r="126" spans="1:18">
      <c r="A126" s="13"/>
      <c r="B126" s="13"/>
      <c r="C126" s="13"/>
      <c r="D126" s="13"/>
      <c r="E126" s="13"/>
      <c r="F126" s="13"/>
      <c r="G126" s="13"/>
      <c r="H126" s="13"/>
      <c r="I126" s="13"/>
      <c r="J126" s="13"/>
      <c r="K126" s="13"/>
      <c r="L126" s="13"/>
      <c r="M126" s="18"/>
      <c r="N126" s="18"/>
      <c r="O126" s="18"/>
      <c r="P126" s="18"/>
    </row>
    <row r="127" spans="1:18">
      <c r="A127" s="13"/>
      <c r="B127" s="13"/>
      <c r="C127" s="13"/>
      <c r="D127" s="13"/>
      <c r="E127" s="13"/>
      <c r="F127" s="13"/>
      <c r="G127" s="13"/>
      <c r="H127" s="13"/>
      <c r="I127" s="13"/>
      <c r="J127" s="13"/>
      <c r="K127" s="13"/>
      <c r="L127" s="13"/>
      <c r="M127" s="18"/>
      <c r="N127" s="18"/>
      <c r="O127" s="18"/>
      <c r="P127" s="18"/>
    </row>
  </sheetData>
  <sheetProtection formatCells="0" formatColumns="0" formatRows="0" insertColumns="0" insertHyperlinks="0" deleteColumns="0" deleteRows="0" sort="0" autoFilter="0" pivotTables="0"/>
  <mergeCells count="628">
    <mergeCell ref="Z50:Z53"/>
    <mergeCell ref="AA50:AA53"/>
    <mergeCell ref="AB50:AB53"/>
    <mergeCell ref="AC50:AC53"/>
    <mergeCell ref="AM50:AM53"/>
    <mergeCell ref="AN50:AN53"/>
    <mergeCell ref="AS50:AS53"/>
    <mergeCell ref="AD50:AD53"/>
    <mergeCell ref="AE50:AE53"/>
    <mergeCell ref="AF50:AF53"/>
    <mergeCell ref="AG50:AG53"/>
    <mergeCell ref="AH50:AH53"/>
    <mergeCell ref="AI50:AI53"/>
    <mergeCell ref="AJ50:AJ53"/>
    <mergeCell ref="AK50:AK53"/>
    <mergeCell ref="AL50:AL53"/>
    <mergeCell ref="E81:E84"/>
    <mergeCell ref="F69:F72"/>
    <mergeCell ref="F73:F76"/>
    <mergeCell ref="F77:F80"/>
    <mergeCell ref="F81:F84"/>
    <mergeCell ref="G73:G76"/>
    <mergeCell ref="G77:G80"/>
    <mergeCell ref="G81:G84"/>
    <mergeCell ref="G85:G88"/>
    <mergeCell ref="F85:F88"/>
    <mergeCell ref="A38:A45"/>
    <mergeCell ref="B38:B45"/>
    <mergeCell ref="C38:C45"/>
    <mergeCell ref="D38:D45"/>
    <mergeCell ref="E38:E45"/>
    <mergeCell ref="E85:E88"/>
    <mergeCell ref="H54:H57"/>
    <mergeCell ref="I54:I57"/>
    <mergeCell ref="A65:AS65"/>
    <mergeCell ref="A69:A72"/>
    <mergeCell ref="H73:H76"/>
    <mergeCell ref="H81:H84"/>
    <mergeCell ref="F42:F45"/>
    <mergeCell ref="G42:G45"/>
    <mergeCell ref="F46:F49"/>
    <mergeCell ref="F54:F57"/>
    <mergeCell ref="G46:G49"/>
    <mergeCell ref="G54:G57"/>
    <mergeCell ref="E69:E72"/>
    <mergeCell ref="E73:E76"/>
    <mergeCell ref="E77:E80"/>
    <mergeCell ref="H42:H45"/>
    <mergeCell ref="I42:I45"/>
    <mergeCell ref="H46:H49"/>
    <mergeCell ref="H38:H41"/>
    <mergeCell ref="I38:I41"/>
    <mergeCell ref="G24:G25"/>
    <mergeCell ref="H24:H25"/>
    <mergeCell ref="F26:F29"/>
    <mergeCell ref="G26:G29"/>
    <mergeCell ref="F30:F33"/>
    <mergeCell ref="G30:G33"/>
    <mergeCell ref="F34:F37"/>
    <mergeCell ref="G34:G37"/>
    <mergeCell ref="F38:F41"/>
    <mergeCell ref="G38:G41"/>
    <mergeCell ref="F24:F25"/>
    <mergeCell ref="B1:AQ2"/>
    <mergeCell ref="B3:AQ4"/>
    <mergeCell ref="A1:A4"/>
    <mergeCell ref="I24:I25"/>
    <mergeCell ref="H26:H29"/>
    <mergeCell ref="I26:I29"/>
    <mergeCell ref="H30:H33"/>
    <mergeCell ref="I30:I33"/>
    <mergeCell ref="H34:H37"/>
    <mergeCell ref="I34:I37"/>
    <mergeCell ref="E26:E33"/>
    <mergeCell ref="A26:A33"/>
    <mergeCell ref="B26:B33"/>
    <mergeCell ref="C26:C33"/>
    <mergeCell ref="D26:D33"/>
    <mergeCell ref="A34:A37"/>
    <mergeCell ref="B34:B37"/>
    <mergeCell ref="C34:C37"/>
    <mergeCell ref="D34:D37"/>
    <mergeCell ref="E34:E37"/>
    <mergeCell ref="A19:AS19"/>
    <mergeCell ref="J24:J25"/>
    <mergeCell ref="K24:K25"/>
    <mergeCell ref="L24:L25"/>
    <mergeCell ref="D106:E106"/>
    <mergeCell ref="D107:E107"/>
    <mergeCell ref="D108:E108"/>
    <mergeCell ref="B109:D109"/>
    <mergeCell ref="A111:D113"/>
    <mergeCell ref="E111:H113"/>
    <mergeCell ref="I111:L113"/>
    <mergeCell ref="A114:D114"/>
    <mergeCell ref="E114:H114"/>
    <mergeCell ref="J114:L114"/>
    <mergeCell ref="A96:AK96"/>
    <mergeCell ref="A97:AK97"/>
    <mergeCell ref="D99:E99"/>
    <mergeCell ref="D100:E100"/>
    <mergeCell ref="D101:E101"/>
    <mergeCell ref="D102:E102"/>
    <mergeCell ref="D103:E103"/>
    <mergeCell ref="D104:E104"/>
    <mergeCell ref="D105:E105"/>
    <mergeCell ref="A93:P93"/>
    <mergeCell ref="R93:AI93"/>
    <mergeCell ref="B94:D94"/>
    <mergeCell ref="J94:O94"/>
    <mergeCell ref="P94:V94"/>
    <mergeCell ref="W94:AF94"/>
    <mergeCell ref="V81:V84"/>
    <mergeCell ref="I85:I88"/>
    <mergeCell ref="I69:I72"/>
    <mergeCell ref="H69:H72"/>
    <mergeCell ref="G69:G72"/>
    <mergeCell ref="P85:P88"/>
    <mergeCell ref="Q85:Q88"/>
    <mergeCell ref="R85:R88"/>
    <mergeCell ref="S85:S88"/>
    <mergeCell ref="T85:T88"/>
    <mergeCell ref="H85:H88"/>
    <mergeCell ref="V85:V88"/>
    <mergeCell ref="W85:W88"/>
    <mergeCell ref="X85:X88"/>
    <mergeCell ref="Y85:Y88"/>
    <mergeCell ref="Z85:Z88"/>
    <mergeCell ref="AA85:AA88"/>
    <mergeCell ref="AC85:AC88"/>
    <mergeCell ref="AA77:AA80"/>
    <mergeCell ref="AB77:AB80"/>
    <mergeCell ref="I81:I84"/>
    <mergeCell ref="J73:J76"/>
    <mergeCell ref="I73:I76"/>
    <mergeCell ref="AI85:AI88"/>
    <mergeCell ref="AJ85:AJ88"/>
    <mergeCell ref="AB85:AB88"/>
    <mergeCell ref="L85:L88"/>
    <mergeCell ref="M85:M88"/>
    <mergeCell ref="N85:N88"/>
    <mergeCell ref="O85:O88"/>
    <mergeCell ref="AC81:AC84"/>
    <mergeCell ref="AD81:AD84"/>
    <mergeCell ref="AE81:AE84"/>
    <mergeCell ref="AF81:AF84"/>
    <mergeCell ref="AA81:AA84"/>
    <mergeCell ref="AB81:AB84"/>
    <mergeCell ref="T77:T80"/>
    <mergeCell ref="AJ73:AJ76"/>
    <mergeCell ref="W81:W84"/>
    <mergeCell ref="X81:X84"/>
    <mergeCell ref="Y81:Y84"/>
    <mergeCell ref="AH73:AH76"/>
    <mergeCell ref="M24:M25"/>
    <mergeCell ref="AP62:AR62"/>
    <mergeCell ref="A24:A25"/>
    <mergeCell ref="B24:B25"/>
    <mergeCell ref="C24:C25"/>
    <mergeCell ref="E24:E25"/>
    <mergeCell ref="AQ24:AQ25"/>
    <mergeCell ref="AS42:AS45"/>
    <mergeCell ref="AG42:AG45"/>
    <mergeCell ref="AH42:AH45"/>
    <mergeCell ref="AI42:AI45"/>
    <mergeCell ref="AJ42:AJ45"/>
    <mergeCell ref="AK42:AK45"/>
    <mergeCell ref="AL42:AL45"/>
    <mergeCell ref="AA42:AA45"/>
    <mergeCell ref="AB42:AB45"/>
    <mergeCell ref="AC42:AC45"/>
    <mergeCell ref="AD42:AD45"/>
    <mergeCell ref="AE42:AE45"/>
    <mergeCell ref="AF42:AF45"/>
    <mergeCell ref="N50:N53"/>
    <mergeCell ref="I46:I49"/>
    <mergeCell ref="F50:F53"/>
    <mergeCell ref="G50:G53"/>
    <mergeCell ref="AI73:AI76"/>
    <mergeCell ref="V73:V76"/>
    <mergeCell ref="W73:W76"/>
    <mergeCell ref="AB73:AB76"/>
    <mergeCell ref="AC73:AC76"/>
    <mergeCell ref="P73:P76"/>
    <mergeCell ref="Q73:Q76"/>
    <mergeCell ref="AP71:AP72"/>
    <mergeCell ref="AH70:AI71"/>
    <mergeCell ref="AJ70:AJ72"/>
    <mergeCell ref="AF73:AF76"/>
    <mergeCell ref="AG73:AG76"/>
    <mergeCell ref="X73:X76"/>
    <mergeCell ref="Y73:Y76"/>
    <mergeCell ref="Z73:Z76"/>
    <mergeCell ref="AA73:AA76"/>
    <mergeCell ref="R73:R76"/>
    <mergeCell ref="S73:S76"/>
    <mergeCell ref="T73:T76"/>
    <mergeCell ref="U73:U76"/>
    <mergeCell ref="A73:A84"/>
    <mergeCell ref="AQ71:AQ72"/>
    <mergeCell ref="I77:I80"/>
    <mergeCell ref="H77:H80"/>
    <mergeCell ref="J69:AJ69"/>
    <mergeCell ref="J70:K71"/>
    <mergeCell ref="L70:M71"/>
    <mergeCell ref="N70:O71"/>
    <mergeCell ref="P70:Q71"/>
    <mergeCell ref="R70:S71"/>
    <mergeCell ref="T70:U71"/>
    <mergeCell ref="V70:W71"/>
    <mergeCell ref="X70:Y71"/>
    <mergeCell ref="Z70:AA71"/>
    <mergeCell ref="AB70:AC71"/>
    <mergeCell ref="AD70:AE71"/>
    <mergeCell ref="AF70:AG71"/>
    <mergeCell ref="AD73:AD76"/>
    <mergeCell ref="AE73:AE76"/>
    <mergeCell ref="J81:J84"/>
    <mergeCell ref="J77:J80"/>
    <mergeCell ref="P77:P80"/>
    <mergeCell ref="Q77:Q80"/>
    <mergeCell ref="U77:U80"/>
    <mergeCell ref="H50:H53"/>
    <mergeCell ref="I50:I53"/>
    <mergeCell ref="J50:J53"/>
    <mergeCell ref="K50:K53"/>
    <mergeCell ref="L50:L53"/>
    <mergeCell ref="M50:M53"/>
    <mergeCell ref="S77:S80"/>
    <mergeCell ref="D58:D61"/>
    <mergeCell ref="F58:F61"/>
    <mergeCell ref="G58:G61"/>
    <mergeCell ref="H58:H61"/>
    <mergeCell ref="I58:I61"/>
    <mergeCell ref="V77:V80"/>
    <mergeCell ref="W77:W80"/>
    <mergeCell ref="R77:R80"/>
    <mergeCell ref="J42:J45"/>
    <mergeCell ref="K42:K45"/>
    <mergeCell ref="L42:L45"/>
    <mergeCell ref="M42:M45"/>
    <mergeCell ref="N42:N45"/>
    <mergeCell ref="U42:U45"/>
    <mergeCell ref="V42:V45"/>
    <mergeCell ref="W42:W45"/>
    <mergeCell ref="K54:K57"/>
    <mergeCell ref="P58:P61"/>
    <mergeCell ref="Q58:Q61"/>
    <mergeCell ref="X42:X45"/>
    <mergeCell ref="O50:O53"/>
    <mergeCell ref="P50:P53"/>
    <mergeCell ref="Q50:Q53"/>
    <mergeCell ref="R50:R53"/>
    <mergeCell ref="S50:S53"/>
    <mergeCell ref="T50:T53"/>
    <mergeCell ref="Y42:Y45"/>
    <mergeCell ref="O42:O45"/>
    <mergeCell ref="P42:P45"/>
    <mergeCell ref="Q42:Q45"/>
    <mergeCell ref="R42:R45"/>
    <mergeCell ref="S42:S45"/>
    <mergeCell ref="T42:T45"/>
    <mergeCell ref="U50:U53"/>
    <mergeCell ref="V50:V53"/>
    <mergeCell ref="W50:W53"/>
    <mergeCell ref="X50:X53"/>
    <mergeCell ref="Y50:Y53"/>
    <mergeCell ref="Z42:Z45"/>
    <mergeCell ref="AM42:AM45"/>
    <mergeCell ref="AN42:AN45"/>
    <mergeCell ref="AM38:AM41"/>
    <mergeCell ref="AN38:AN41"/>
    <mergeCell ref="AS38:AS41"/>
    <mergeCell ref="AG38:AG41"/>
    <mergeCell ref="AH38:AH41"/>
    <mergeCell ref="AI38:AI41"/>
    <mergeCell ref="AJ38:AJ41"/>
    <mergeCell ref="AK38:AK41"/>
    <mergeCell ref="AL38:AL41"/>
    <mergeCell ref="AA38:AA41"/>
    <mergeCell ref="AB38:AB41"/>
    <mergeCell ref="AC38:AC41"/>
    <mergeCell ref="AD38:AD41"/>
    <mergeCell ref="AE38:AE41"/>
    <mergeCell ref="AF38:AF41"/>
    <mergeCell ref="AM34:AM37"/>
    <mergeCell ref="AN34:AN37"/>
    <mergeCell ref="AS34:AS37"/>
    <mergeCell ref="AG34:AG37"/>
    <mergeCell ref="AH34:AH37"/>
    <mergeCell ref="AI34:AI37"/>
    <mergeCell ref="AJ34:AJ37"/>
    <mergeCell ref="AK34:AK37"/>
    <mergeCell ref="AL34:AL37"/>
    <mergeCell ref="AA30:AA33"/>
    <mergeCell ref="AB30:AB33"/>
    <mergeCell ref="AC30:AC33"/>
    <mergeCell ref="AD30:AD33"/>
    <mergeCell ref="AE30:AE33"/>
    <mergeCell ref="AF30:AF33"/>
    <mergeCell ref="U38:U41"/>
    <mergeCell ref="V38:V41"/>
    <mergeCell ref="W38:W41"/>
    <mergeCell ref="X38:X41"/>
    <mergeCell ref="Y38:Y41"/>
    <mergeCell ref="Z38:Z41"/>
    <mergeCell ref="AA34:AA37"/>
    <mergeCell ref="AB34:AB37"/>
    <mergeCell ref="AC34:AC37"/>
    <mergeCell ref="AD34:AD37"/>
    <mergeCell ref="AE34:AE37"/>
    <mergeCell ref="AF34:AF37"/>
    <mergeCell ref="U34:U37"/>
    <mergeCell ref="V34:V37"/>
    <mergeCell ref="W34:W37"/>
    <mergeCell ref="U30:U33"/>
    <mergeCell ref="V30:V33"/>
    <mergeCell ref="W30:W33"/>
    <mergeCell ref="AM30:AM33"/>
    <mergeCell ref="AN30:AN33"/>
    <mergeCell ref="AS30:AS33"/>
    <mergeCell ref="AG30:AG33"/>
    <mergeCell ref="AH30:AH33"/>
    <mergeCell ref="AI30:AI33"/>
    <mergeCell ref="AJ30:AJ33"/>
    <mergeCell ref="AK30:AK33"/>
    <mergeCell ref="AL30:AL33"/>
    <mergeCell ref="X30:X33"/>
    <mergeCell ref="Y30:Y33"/>
    <mergeCell ref="Z30:Z33"/>
    <mergeCell ref="Q34:Q37"/>
    <mergeCell ref="R34:R37"/>
    <mergeCell ref="S34:S37"/>
    <mergeCell ref="T34:T37"/>
    <mergeCell ref="X34:X37"/>
    <mergeCell ref="Y34:Y37"/>
    <mergeCell ref="Z34:Z37"/>
    <mergeCell ref="J34:J37"/>
    <mergeCell ref="K34:K37"/>
    <mergeCell ref="L34:L37"/>
    <mergeCell ref="M34:M37"/>
    <mergeCell ref="N34:N37"/>
    <mergeCell ref="R38:R41"/>
    <mergeCell ref="S38:S41"/>
    <mergeCell ref="T38:T41"/>
    <mergeCell ref="J38:J41"/>
    <mergeCell ref="K38:K41"/>
    <mergeCell ref="L38:L41"/>
    <mergeCell ref="M38:M41"/>
    <mergeCell ref="N38:N41"/>
    <mergeCell ref="B69:B72"/>
    <mergeCell ref="AG54:AG57"/>
    <mergeCell ref="AH54:AH57"/>
    <mergeCell ref="AI54:AI57"/>
    <mergeCell ref="AJ54:AJ57"/>
    <mergeCell ref="AK54:AK57"/>
    <mergeCell ref="AL54:AL57"/>
    <mergeCell ref="AA54:AA57"/>
    <mergeCell ref="AB54:AB57"/>
    <mergeCell ref="AC54:AC57"/>
    <mergeCell ref="AD54:AD57"/>
    <mergeCell ref="AE54:AE57"/>
    <mergeCell ref="AF54:AF57"/>
    <mergeCell ref="W54:W57"/>
    <mergeCell ref="X58:X61"/>
    <mergeCell ref="Y58:Y61"/>
    <mergeCell ref="Z58:Z61"/>
    <mergeCell ref="L58:L61"/>
    <mergeCell ref="M58:M61"/>
    <mergeCell ref="N58:N61"/>
    <mergeCell ref="O58:O61"/>
    <mergeCell ref="J58:J61"/>
    <mergeCell ref="K58:K61"/>
    <mergeCell ref="J54:J57"/>
    <mergeCell ref="A58:A61"/>
    <mergeCell ref="B58:B61"/>
    <mergeCell ref="C58:C61"/>
    <mergeCell ref="U54:U57"/>
    <mergeCell ref="V54:V57"/>
    <mergeCell ref="E58:E61"/>
    <mergeCell ref="AC58:AC61"/>
    <mergeCell ref="R58:R61"/>
    <mergeCell ref="S58:S61"/>
    <mergeCell ref="T58:T61"/>
    <mergeCell ref="U58:U61"/>
    <mergeCell ref="V58:V61"/>
    <mergeCell ref="W58:W61"/>
    <mergeCell ref="AS58:AS61"/>
    <mergeCell ref="AL58:AL61"/>
    <mergeCell ref="AM58:AM61"/>
    <mergeCell ref="AN58:AN61"/>
    <mergeCell ref="AD58:AD61"/>
    <mergeCell ref="AE58:AE61"/>
    <mergeCell ref="AF58:AF61"/>
    <mergeCell ref="AG58:AG61"/>
    <mergeCell ref="AJ58:AJ61"/>
    <mergeCell ref="AK58:AK61"/>
    <mergeCell ref="AH58:AH61"/>
    <mergeCell ref="AI58:AI61"/>
    <mergeCell ref="J30:J33"/>
    <mergeCell ref="K30:K33"/>
    <mergeCell ref="L30:L33"/>
    <mergeCell ref="M30:M33"/>
    <mergeCell ref="N30:N33"/>
    <mergeCell ref="L54:L57"/>
    <mergeCell ref="M54:M57"/>
    <mergeCell ref="AK46:AK49"/>
    <mergeCell ref="AL46:AL49"/>
    <mergeCell ref="T30:T33"/>
    <mergeCell ref="O38:O41"/>
    <mergeCell ref="P38:P41"/>
    <mergeCell ref="Q38:Q41"/>
    <mergeCell ref="O30:O33"/>
    <mergeCell ref="P30:P33"/>
    <mergeCell ref="Q30:Q33"/>
    <mergeCell ref="R30:R33"/>
    <mergeCell ref="S30:S33"/>
    <mergeCell ref="O34:O37"/>
    <mergeCell ref="P34:P37"/>
    <mergeCell ref="R54:R57"/>
    <mergeCell ref="S54:S57"/>
    <mergeCell ref="T54:T57"/>
    <mergeCell ref="Y54:Y57"/>
    <mergeCell ref="AM46:AM49"/>
    <mergeCell ref="V46:V49"/>
    <mergeCell ref="K46:K49"/>
    <mergeCell ref="L46:L49"/>
    <mergeCell ref="N46:N49"/>
    <mergeCell ref="O46:O49"/>
    <mergeCell ref="P46:P49"/>
    <mergeCell ref="J46:J49"/>
    <mergeCell ref="AG46:AG49"/>
    <mergeCell ref="AH46:AH49"/>
    <mergeCell ref="AI46:AI49"/>
    <mergeCell ref="AJ46:AJ49"/>
    <mergeCell ref="Y46:Y49"/>
    <mergeCell ref="Z46:Z49"/>
    <mergeCell ref="AA46:AA49"/>
    <mergeCell ref="AB46:AB49"/>
    <mergeCell ref="AC46:AC49"/>
    <mergeCell ref="AD46:AD49"/>
    <mergeCell ref="S46:S49"/>
    <mergeCell ref="T46:T49"/>
    <mergeCell ref="U46:U49"/>
    <mergeCell ref="Q46:Q49"/>
    <mergeCell ref="R46:R49"/>
    <mergeCell ref="M46:M49"/>
    <mergeCell ref="AN54:AN57"/>
    <mergeCell ref="AS54:AS57"/>
    <mergeCell ref="AM54:AM57"/>
    <mergeCell ref="AS46:AS49"/>
    <mergeCell ref="AN46:AN49"/>
    <mergeCell ref="W46:W49"/>
    <mergeCell ref="X46:X49"/>
    <mergeCell ref="AL26:AL29"/>
    <mergeCell ref="AM26:AM29"/>
    <mergeCell ref="AN26:AN29"/>
    <mergeCell ref="AS26:AS29"/>
    <mergeCell ref="AF26:AF29"/>
    <mergeCell ref="AG26:AG29"/>
    <mergeCell ref="AH26:AH29"/>
    <mergeCell ref="AI26:AI29"/>
    <mergeCell ref="AJ26:AJ29"/>
    <mergeCell ref="AK26:AK29"/>
    <mergeCell ref="Z26:Z29"/>
    <mergeCell ref="AA26:AA29"/>
    <mergeCell ref="AB26:AB29"/>
    <mergeCell ref="AC26:AC29"/>
    <mergeCell ref="AD26:AD29"/>
    <mergeCell ref="AE26:AE29"/>
    <mergeCell ref="X54:X57"/>
    <mergeCell ref="R26:R29"/>
    <mergeCell ref="S26:S29"/>
    <mergeCell ref="X26:X29"/>
    <mergeCell ref="Y26:Y29"/>
    <mergeCell ref="O26:O29"/>
    <mergeCell ref="P26:P29"/>
    <mergeCell ref="Q26:Q29"/>
    <mergeCell ref="J26:J29"/>
    <mergeCell ref="K26:K29"/>
    <mergeCell ref="L26:L29"/>
    <mergeCell ref="M26:M29"/>
    <mergeCell ref="T26:T29"/>
    <mergeCell ref="U26:U29"/>
    <mergeCell ref="V26:V29"/>
    <mergeCell ref="W26:W29"/>
    <mergeCell ref="N26:N29"/>
    <mergeCell ref="A22:M22"/>
    <mergeCell ref="N22:AN22"/>
    <mergeCell ref="AO22:AS23"/>
    <mergeCell ref="AO24:AO25"/>
    <mergeCell ref="AP24:AP25"/>
    <mergeCell ref="AR24:AR25"/>
    <mergeCell ref="AS24:AS25"/>
    <mergeCell ref="AD23:AE24"/>
    <mergeCell ref="AF23:AG24"/>
    <mergeCell ref="AH23:AI24"/>
    <mergeCell ref="AJ23:AK24"/>
    <mergeCell ref="AL23:AM24"/>
    <mergeCell ref="AN23:AN25"/>
    <mergeCell ref="R23:S24"/>
    <mergeCell ref="T23:U24"/>
    <mergeCell ref="V23:W24"/>
    <mergeCell ref="X23:Y24"/>
    <mergeCell ref="Z23:AA24"/>
    <mergeCell ref="AB23:AC24"/>
    <mergeCell ref="N23:O24"/>
    <mergeCell ref="P23:Q24"/>
    <mergeCell ref="D24:D25"/>
    <mergeCell ref="A23:E23"/>
    <mergeCell ref="F23:M23"/>
    <mergeCell ref="AJ77:AJ80"/>
    <mergeCell ref="AJ81:AJ84"/>
    <mergeCell ref="AK69:AQ70"/>
    <mergeCell ref="AK71:AM72"/>
    <mergeCell ref="AN71:AN72"/>
    <mergeCell ref="AO71:AO72"/>
    <mergeCell ref="AK73:AM73"/>
    <mergeCell ref="AK74:AM74"/>
    <mergeCell ref="AK75:AM75"/>
    <mergeCell ref="AK76:AM76"/>
    <mergeCell ref="AK77:AM77"/>
    <mergeCell ref="AK78:AM78"/>
    <mergeCell ref="AK79:AM79"/>
    <mergeCell ref="AK80:AM80"/>
    <mergeCell ref="AK81:AM81"/>
    <mergeCell ref="AK82:AM82"/>
    <mergeCell ref="AK83:AM83"/>
    <mergeCell ref="AK84:AM84"/>
    <mergeCell ref="AQ73:AQ76"/>
    <mergeCell ref="AQ77:AQ80"/>
    <mergeCell ref="AQ81:AQ84"/>
    <mergeCell ref="AQ85:AQ88"/>
    <mergeCell ref="K73:K76"/>
    <mergeCell ref="K77:K80"/>
    <mergeCell ref="K81:K84"/>
    <mergeCell ref="J85:J88"/>
    <mergeCell ref="K85:K88"/>
    <mergeCell ref="L73:L76"/>
    <mergeCell ref="M73:M76"/>
    <mergeCell ref="L77:L80"/>
    <mergeCell ref="M77:M80"/>
    <mergeCell ref="L81:L84"/>
    <mergeCell ref="M81:M84"/>
    <mergeCell ref="N73:N76"/>
    <mergeCell ref="O73:O76"/>
    <mergeCell ref="N77:N80"/>
    <mergeCell ref="O77:O80"/>
    <mergeCell ref="N81:N84"/>
    <mergeCell ref="O81:O84"/>
    <mergeCell ref="AK85:AM85"/>
    <mergeCell ref="AK86:AM86"/>
    <mergeCell ref="AK87:AM87"/>
    <mergeCell ref="AK88:AM88"/>
    <mergeCell ref="AF85:AF88"/>
    <mergeCell ref="AG85:AG88"/>
    <mergeCell ref="AH85:AH88"/>
    <mergeCell ref="AC77:AC80"/>
    <mergeCell ref="AD77:AD80"/>
    <mergeCell ref="AE77:AE80"/>
    <mergeCell ref="AF77:AF80"/>
    <mergeCell ref="AG77:AG80"/>
    <mergeCell ref="AH77:AH80"/>
    <mergeCell ref="AI77:AI80"/>
    <mergeCell ref="P81:P84"/>
    <mergeCell ref="Q81:Q84"/>
    <mergeCell ref="R81:R84"/>
    <mergeCell ref="S81:S84"/>
    <mergeCell ref="T81:T84"/>
    <mergeCell ref="U81:U84"/>
    <mergeCell ref="AG81:AG84"/>
    <mergeCell ref="AH81:AH84"/>
    <mergeCell ref="AI81:AI84"/>
    <mergeCell ref="AD85:AD88"/>
    <mergeCell ref="Y77:Y80"/>
    <mergeCell ref="Z77:Z80"/>
    <mergeCell ref="Z81:Z84"/>
    <mergeCell ref="X77:X80"/>
    <mergeCell ref="U85:U88"/>
    <mergeCell ref="AE85:AE88"/>
    <mergeCell ref="A85:A88"/>
    <mergeCell ref="Z54:Z57"/>
    <mergeCell ref="A46:A57"/>
    <mergeCell ref="B46:B57"/>
    <mergeCell ref="C46:C57"/>
    <mergeCell ref="D46:D57"/>
    <mergeCell ref="E46:E57"/>
    <mergeCell ref="AE46:AE49"/>
    <mergeCell ref="AF46:AF49"/>
    <mergeCell ref="N54:N57"/>
    <mergeCell ref="O54:O57"/>
    <mergeCell ref="P54:P57"/>
    <mergeCell ref="Q54:Q57"/>
    <mergeCell ref="B73:B76"/>
    <mergeCell ref="B77:B80"/>
    <mergeCell ref="B81:B84"/>
    <mergeCell ref="B85:B88"/>
    <mergeCell ref="C69:D72"/>
    <mergeCell ref="C73:D76"/>
    <mergeCell ref="C77:D80"/>
    <mergeCell ref="C81:D84"/>
    <mergeCell ref="C85:D88"/>
    <mergeCell ref="AA58:AA61"/>
    <mergeCell ref="AB58:AB61"/>
    <mergeCell ref="B115:D115"/>
    <mergeCell ref="F115:H115"/>
    <mergeCell ref="J115:L115"/>
    <mergeCell ref="B116:D116"/>
    <mergeCell ref="F116:H116"/>
    <mergeCell ref="J116:L116"/>
    <mergeCell ref="A117:D117"/>
    <mergeCell ref="E117:H117"/>
    <mergeCell ref="J117:L117"/>
    <mergeCell ref="B121:D121"/>
    <mergeCell ref="F121:H121"/>
    <mergeCell ref="J121:L121"/>
    <mergeCell ref="B122:D122"/>
    <mergeCell ref="F122:H122"/>
    <mergeCell ref="J122:L122"/>
    <mergeCell ref="B118:D118"/>
    <mergeCell ref="F118:H118"/>
    <mergeCell ref="J118:L118"/>
    <mergeCell ref="B119:D119"/>
    <mergeCell ref="F119:H119"/>
    <mergeCell ref="J119:L119"/>
    <mergeCell ref="A120:D120"/>
    <mergeCell ref="E120:H120"/>
    <mergeCell ref="J120:L120"/>
  </mergeCells>
  <phoneticPr fontId="25" type="noConversion"/>
  <conditionalFormatting sqref="P58:Q58">
    <cfRule type="colorScale" priority="178">
      <colorScale>
        <cfvo type="min"/>
        <cfvo type="max"/>
        <color rgb="FFFFDB75"/>
        <color theme="9" tint="0.39997558519241921"/>
      </colorScale>
    </cfRule>
  </conditionalFormatting>
  <conditionalFormatting sqref="R58:AM58">
    <cfRule type="colorScale" priority="177">
      <colorScale>
        <cfvo type="min"/>
        <cfvo type="max"/>
        <color rgb="FFFFDB75"/>
        <color theme="9" tint="0.39997558519241921"/>
      </colorScale>
    </cfRule>
  </conditionalFormatting>
  <conditionalFormatting sqref="P46:AM46">
    <cfRule type="colorScale" priority="176">
      <colorScale>
        <cfvo type="min"/>
        <cfvo type="max"/>
        <color rgb="FFFFDB75"/>
        <color theme="9" tint="0.39997558519241921"/>
      </colorScale>
    </cfRule>
  </conditionalFormatting>
  <conditionalFormatting sqref="L73:M73 L77:M77 L81:M81">
    <cfRule type="colorScale" priority="174">
      <colorScale>
        <cfvo type="min"/>
        <cfvo type="max"/>
        <color rgb="FFFFDB75"/>
        <color theme="9" tint="0.39997558519241921"/>
      </colorScale>
    </cfRule>
  </conditionalFormatting>
  <conditionalFormatting sqref="N73:AI73 N77:AI77 N81:Y81 AA81 AC81:AG81 AI81">
    <cfRule type="colorScale" priority="175">
      <colorScale>
        <cfvo type="min"/>
        <cfvo type="max"/>
        <color rgb="FFFFDB75"/>
        <color theme="9" tint="0.39997558519241921"/>
      </colorScale>
    </cfRule>
  </conditionalFormatting>
  <conditionalFormatting sqref="Z81">
    <cfRule type="colorScale" priority="173">
      <colorScale>
        <cfvo type="min"/>
        <cfvo type="max"/>
        <color rgb="FFFFDB75"/>
        <color theme="9" tint="0.39997558519241921"/>
      </colorScale>
    </cfRule>
  </conditionalFormatting>
  <conditionalFormatting sqref="AB81">
    <cfRule type="colorScale" priority="172">
      <colorScale>
        <cfvo type="min"/>
        <cfvo type="max"/>
        <color rgb="FFFFDB75"/>
        <color theme="9" tint="0.39997558519241921"/>
      </colorScale>
    </cfRule>
  </conditionalFormatting>
  <conditionalFormatting sqref="AH81">
    <cfRule type="colorScale" priority="171">
      <colorScale>
        <cfvo type="min"/>
        <cfvo type="max"/>
        <color rgb="FFFFDB75"/>
        <color theme="9" tint="0.39997558519241921"/>
      </colorScale>
    </cfRule>
  </conditionalFormatting>
  <conditionalFormatting sqref="P26:Q26">
    <cfRule type="colorScale" priority="14">
      <colorScale>
        <cfvo type="min"/>
        <cfvo type="max"/>
        <color rgb="FFFFDB75"/>
        <color theme="9" tint="0.39997558519241921"/>
      </colorScale>
    </cfRule>
  </conditionalFormatting>
  <conditionalFormatting sqref="R26:AM26">
    <cfRule type="colorScale" priority="13">
      <colorScale>
        <cfvo type="min"/>
        <cfvo type="max"/>
        <color rgb="FFFFDB75"/>
        <color theme="9" tint="0.39997558519241921"/>
      </colorScale>
    </cfRule>
  </conditionalFormatting>
  <conditionalFormatting sqref="P38:Q38">
    <cfRule type="colorScale" priority="12">
      <colorScale>
        <cfvo type="min"/>
        <cfvo type="max"/>
        <color rgb="FFFFDB75"/>
        <color theme="9" tint="0.39997558519241921"/>
      </colorScale>
    </cfRule>
  </conditionalFormatting>
  <conditionalFormatting sqref="R38:AM38">
    <cfRule type="colorScale" priority="11">
      <colorScale>
        <cfvo type="min"/>
        <cfvo type="max"/>
        <color rgb="FFFFDB75"/>
        <color theme="9" tint="0.39997558519241921"/>
      </colorScale>
    </cfRule>
  </conditionalFormatting>
  <conditionalFormatting sqref="P42:Q42">
    <cfRule type="colorScale" priority="10">
      <colorScale>
        <cfvo type="min"/>
        <cfvo type="max"/>
        <color rgb="FFFFDB75"/>
        <color theme="9" tint="0.39997558519241921"/>
      </colorScale>
    </cfRule>
  </conditionalFormatting>
  <conditionalFormatting sqref="R42:AM42">
    <cfRule type="colorScale" priority="9">
      <colorScale>
        <cfvo type="min"/>
        <cfvo type="max"/>
        <color rgb="FFFFDB75"/>
        <color theme="9" tint="0.39997558519241921"/>
      </colorScale>
    </cfRule>
  </conditionalFormatting>
  <conditionalFormatting sqref="P30:Q30">
    <cfRule type="colorScale" priority="15">
      <colorScale>
        <cfvo type="min"/>
        <cfvo type="max"/>
        <color rgb="FFFFDB75"/>
        <color theme="9" tint="0.39997558519241921"/>
      </colorScale>
    </cfRule>
  </conditionalFormatting>
  <conditionalFormatting sqref="R30:AM30">
    <cfRule type="colorScale" priority="16">
      <colorScale>
        <cfvo type="min"/>
        <cfvo type="max"/>
        <color rgb="FFFFDB75"/>
        <color theme="9" tint="0.39997558519241921"/>
      </colorScale>
    </cfRule>
  </conditionalFormatting>
  <conditionalFormatting sqref="P34:Q34">
    <cfRule type="colorScale" priority="8">
      <colorScale>
        <cfvo type="min"/>
        <cfvo type="max"/>
        <color rgb="FFFFDB75"/>
        <color theme="9" tint="0.39997558519241921"/>
      </colorScale>
    </cfRule>
  </conditionalFormatting>
  <conditionalFormatting sqref="R34:AM34">
    <cfRule type="colorScale" priority="7">
      <colorScale>
        <cfvo type="min"/>
        <cfvo type="max"/>
        <color rgb="FFFFDB75"/>
        <color theme="9" tint="0.39997558519241921"/>
      </colorScale>
    </cfRule>
  </conditionalFormatting>
  <conditionalFormatting sqref="L85:M85">
    <cfRule type="colorScale" priority="6">
      <colorScale>
        <cfvo type="min"/>
        <cfvo type="max"/>
        <color rgb="FFFFDB75"/>
        <color theme="9" tint="0.39997558519241921"/>
      </colorScale>
    </cfRule>
  </conditionalFormatting>
  <conditionalFormatting sqref="N85:AI85">
    <cfRule type="colorScale" priority="5">
      <colorScale>
        <cfvo type="min"/>
        <cfvo type="max"/>
        <color rgb="FFFFDB75"/>
        <color theme="9" tint="0.39997558519241921"/>
      </colorScale>
    </cfRule>
  </conditionalFormatting>
  <conditionalFormatting sqref="P54:Q54">
    <cfRule type="colorScale" priority="4">
      <colorScale>
        <cfvo type="min"/>
        <cfvo type="max"/>
        <color rgb="FFFFDB75"/>
        <color theme="9" tint="0.39997558519241921"/>
      </colorScale>
    </cfRule>
  </conditionalFormatting>
  <conditionalFormatting sqref="R54:AM54">
    <cfRule type="colorScale" priority="3">
      <colorScale>
        <cfvo type="min"/>
        <cfvo type="max"/>
        <color rgb="FFFFDB75"/>
        <color theme="9" tint="0.39997558519241921"/>
      </colorScale>
    </cfRule>
  </conditionalFormatting>
  <conditionalFormatting sqref="P50:Q50">
    <cfRule type="colorScale" priority="2">
      <colorScale>
        <cfvo type="min"/>
        <cfvo type="max"/>
        <color rgb="FFFFDB75"/>
        <color theme="9" tint="0.39997558519241921"/>
      </colorScale>
    </cfRule>
  </conditionalFormatting>
  <conditionalFormatting sqref="R50:AM50">
    <cfRule type="colorScale" priority="1">
      <colorScale>
        <cfvo type="min"/>
        <cfvo type="max"/>
        <color rgb="FFFFDB75"/>
        <color theme="9" tint="0.39997558519241921"/>
      </colorScale>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F82F73DB-7698-4EA5-9C33-E980F68CF36A}">
          <x14:formula1>
            <xm:f>Hoja1!$C$22:$C$24</xm:f>
          </x14:formula1>
          <xm:sqref>C11</xm:sqref>
        </x14:dataValidation>
        <x14:dataValidation type="list" allowBlank="1" showInputMessage="1" showErrorMessage="1" xr:uid="{43ADEB06-AEAC-4B37-997C-1DA91843A4AA}">
          <x14:formula1>
            <xm:f>Hoja1!$G$3:$G$20</xm:f>
          </x14:formula1>
          <xm:sqref>C13</xm:sqref>
        </x14:dataValidation>
        <x14:dataValidation type="list" allowBlank="1" showInputMessage="1" showErrorMessage="1" xr:uid="{86D14C1D-323B-4D85-B3CE-07D53F87E65F}">
          <x14:formula1>
            <xm:f>Hoja1!$K$3:$K$20</xm:f>
          </x14:formula1>
          <xm:sqref>C15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170AD-DD5D-4CEF-A910-76176165C907}">
  <sheetPr>
    <pageSetUpPr fitToPage="1"/>
  </sheetPr>
  <dimension ref="B1:AC63"/>
  <sheetViews>
    <sheetView showGridLines="0" view="pageBreakPreview" topLeftCell="A27" zoomScaleNormal="100" zoomScaleSheetLayoutView="100" workbookViewId="0">
      <selection activeCell="B45" sqref="B45:X45"/>
    </sheetView>
  </sheetViews>
  <sheetFormatPr baseColWidth="10" defaultColWidth="5.140625" defaultRowHeight="13.5" customHeight="1"/>
  <cols>
    <col min="1" max="1" width="5.140625" style="111"/>
    <col min="2" max="2" width="12.28515625" style="111" bestFit="1" customWidth="1"/>
    <col min="3" max="3" width="11.7109375" style="111" customWidth="1"/>
    <col min="4" max="4" width="12.7109375" style="62" customWidth="1"/>
    <col min="5" max="5" width="9.140625" style="62" customWidth="1"/>
    <col min="6" max="12" width="7.42578125" style="111" customWidth="1"/>
    <col min="13" max="13" width="11.85546875" style="111" customWidth="1"/>
    <col min="14" max="23" width="7.42578125" style="111" customWidth="1"/>
    <col min="24" max="24" width="10.5703125" style="111" customWidth="1"/>
    <col min="25" max="25" width="41.140625" style="111" customWidth="1"/>
    <col min="26" max="26" width="11.7109375" style="111" customWidth="1"/>
    <col min="27" max="27" width="29.7109375" style="111" customWidth="1"/>
    <col min="28" max="28" width="16.28515625" style="47" customWidth="1"/>
    <col min="29" max="29" width="5.140625" style="47"/>
    <col min="30" max="16384" width="5.140625" style="111"/>
  </cols>
  <sheetData>
    <row r="1" spans="2:27" ht="15.6" customHeight="1">
      <c r="B1" s="313"/>
      <c r="C1" s="313"/>
      <c r="D1" s="313" t="s">
        <v>0</v>
      </c>
      <c r="E1" s="313"/>
      <c r="F1" s="313"/>
      <c r="G1" s="313"/>
      <c r="H1" s="313"/>
      <c r="I1" s="313"/>
      <c r="J1" s="313"/>
      <c r="K1" s="313"/>
      <c r="L1" s="313"/>
      <c r="M1" s="313"/>
      <c r="N1" s="313"/>
      <c r="O1" s="313"/>
      <c r="P1" s="313"/>
      <c r="Q1" s="313"/>
      <c r="R1" s="313"/>
      <c r="S1" s="344" t="s">
        <v>1</v>
      </c>
      <c r="T1" s="344"/>
      <c r="U1" s="344"/>
      <c r="V1" s="344" t="s">
        <v>655</v>
      </c>
      <c r="W1" s="344"/>
      <c r="X1" s="344"/>
    </row>
    <row r="2" spans="2:27" ht="12.75">
      <c r="B2" s="313"/>
      <c r="C2" s="313"/>
      <c r="D2" s="313"/>
      <c r="E2" s="313"/>
      <c r="F2" s="313"/>
      <c r="G2" s="313"/>
      <c r="H2" s="313"/>
      <c r="I2" s="313"/>
      <c r="J2" s="313"/>
      <c r="K2" s="313"/>
      <c r="L2" s="313"/>
      <c r="M2" s="313"/>
      <c r="N2" s="313"/>
      <c r="O2" s="313"/>
      <c r="P2" s="313"/>
      <c r="Q2" s="313"/>
      <c r="R2" s="313"/>
      <c r="S2" s="344" t="s">
        <v>3</v>
      </c>
      <c r="T2" s="344"/>
      <c r="U2" s="344"/>
      <c r="V2" s="345" t="s">
        <v>656</v>
      </c>
      <c r="W2" s="345"/>
      <c r="X2" s="345"/>
    </row>
    <row r="3" spans="2:27" ht="12.75">
      <c r="B3" s="313"/>
      <c r="C3" s="313"/>
      <c r="D3" s="313" t="s">
        <v>486</v>
      </c>
      <c r="E3" s="313"/>
      <c r="F3" s="313"/>
      <c r="G3" s="313"/>
      <c r="H3" s="313"/>
      <c r="I3" s="313"/>
      <c r="J3" s="313"/>
      <c r="K3" s="313"/>
      <c r="L3" s="313"/>
      <c r="M3" s="313"/>
      <c r="N3" s="313"/>
      <c r="O3" s="313"/>
      <c r="P3" s="313"/>
      <c r="Q3" s="313"/>
      <c r="R3" s="313"/>
      <c r="S3" s="344" t="s">
        <v>5</v>
      </c>
      <c r="T3" s="344"/>
      <c r="U3" s="344"/>
      <c r="V3" s="344" t="s">
        <v>71</v>
      </c>
      <c r="W3" s="344"/>
      <c r="X3" s="344"/>
    </row>
    <row r="4" spans="2:27" ht="15.6" customHeight="1">
      <c r="B4" s="313"/>
      <c r="C4" s="313"/>
      <c r="D4" s="313"/>
      <c r="E4" s="313"/>
      <c r="F4" s="313"/>
      <c r="G4" s="313"/>
      <c r="H4" s="313"/>
      <c r="I4" s="313"/>
      <c r="J4" s="313"/>
      <c r="K4" s="313"/>
      <c r="L4" s="313"/>
      <c r="M4" s="313"/>
      <c r="N4" s="313"/>
      <c r="O4" s="313"/>
      <c r="P4" s="313"/>
      <c r="Q4" s="313"/>
      <c r="R4" s="313"/>
      <c r="S4" s="344" t="s">
        <v>487</v>
      </c>
      <c r="T4" s="344"/>
      <c r="U4" s="344"/>
      <c r="V4" s="343">
        <v>44725</v>
      </c>
      <c r="W4" s="313"/>
      <c r="X4" s="313"/>
    </row>
    <row r="5" spans="2:27" ht="9" customHeight="1">
      <c r="B5" s="307"/>
      <c r="C5" s="308"/>
      <c r="D5" s="308"/>
      <c r="E5" s="308"/>
      <c r="F5" s="308"/>
      <c r="G5" s="308"/>
      <c r="H5" s="308"/>
      <c r="I5" s="308"/>
      <c r="J5" s="308"/>
      <c r="K5" s="308"/>
      <c r="L5" s="308"/>
      <c r="M5" s="308"/>
      <c r="N5" s="308"/>
      <c r="O5" s="308"/>
      <c r="P5" s="308"/>
      <c r="Q5" s="308"/>
      <c r="R5" s="308"/>
      <c r="S5" s="308"/>
      <c r="T5" s="308"/>
      <c r="U5" s="308"/>
      <c r="V5" s="308"/>
      <c r="W5" s="308"/>
      <c r="X5" s="309"/>
    </row>
    <row r="6" spans="2:27" ht="18.600000000000001" customHeight="1">
      <c r="B6" s="314" t="s">
        <v>488</v>
      </c>
      <c r="C6" s="315"/>
      <c r="D6" s="315"/>
      <c r="E6" s="315"/>
      <c r="F6" s="315"/>
      <c r="G6" s="315"/>
      <c r="H6" s="315"/>
      <c r="I6" s="315"/>
      <c r="J6" s="315"/>
      <c r="K6" s="315"/>
      <c r="L6" s="315"/>
      <c r="M6" s="315"/>
      <c r="N6" s="315"/>
      <c r="O6" s="315"/>
      <c r="P6" s="315"/>
      <c r="Q6" s="315"/>
      <c r="R6" s="315"/>
      <c r="S6" s="315"/>
      <c r="T6" s="315"/>
      <c r="U6" s="315"/>
      <c r="V6" s="315"/>
      <c r="W6" s="315"/>
      <c r="X6" s="316"/>
    </row>
    <row r="7" spans="2:27" ht="16.899999999999999" customHeight="1">
      <c r="B7" s="307" t="s">
        <v>489</v>
      </c>
      <c r="C7" s="308"/>
      <c r="D7" s="308"/>
      <c r="E7" s="308"/>
      <c r="F7" s="308"/>
      <c r="G7" s="308"/>
      <c r="H7" s="309"/>
      <c r="I7" s="307" t="s">
        <v>490</v>
      </c>
      <c r="J7" s="308"/>
      <c r="K7" s="308"/>
      <c r="L7" s="308"/>
      <c r="M7" s="308"/>
      <c r="N7" s="308"/>
      <c r="O7" s="308"/>
      <c r="P7" s="308"/>
      <c r="Q7" s="308"/>
      <c r="R7" s="308"/>
      <c r="S7" s="308"/>
      <c r="T7" s="309"/>
      <c r="U7" s="307" t="s">
        <v>491</v>
      </c>
      <c r="V7" s="308"/>
      <c r="W7" s="308"/>
      <c r="X7" s="309"/>
    </row>
    <row r="8" spans="2:27" ht="26.65" customHeight="1">
      <c r="B8" s="301" t="s">
        <v>578</v>
      </c>
      <c r="C8" s="302"/>
      <c r="D8" s="302"/>
      <c r="E8" s="302"/>
      <c r="F8" s="302"/>
      <c r="G8" s="302"/>
      <c r="H8" s="303"/>
      <c r="I8" s="301" t="s">
        <v>579</v>
      </c>
      <c r="J8" s="302"/>
      <c r="K8" s="302"/>
      <c r="L8" s="302"/>
      <c r="M8" s="302"/>
      <c r="N8" s="302"/>
      <c r="O8" s="302"/>
      <c r="P8" s="302"/>
      <c r="Q8" s="302"/>
      <c r="R8" s="302"/>
      <c r="S8" s="302"/>
      <c r="T8" s="303"/>
      <c r="U8" s="301" t="s">
        <v>580</v>
      </c>
      <c r="V8" s="302"/>
      <c r="W8" s="302"/>
      <c r="X8" s="303"/>
    </row>
    <row r="9" spans="2:27" ht="19.149999999999999" customHeight="1">
      <c r="B9" s="314" t="s">
        <v>492</v>
      </c>
      <c r="C9" s="315"/>
      <c r="D9" s="315"/>
      <c r="E9" s="315"/>
      <c r="F9" s="315"/>
      <c r="G9" s="315"/>
      <c r="H9" s="315"/>
      <c r="I9" s="315"/>
      <c r="J9" s="315"/>
      <c r="K9" s="315"/>
      <c r="L9" s="315"/>
      <c r="M9" s="315"/>
      <c r="N9" s="315"/>
      <c r="O9" s="315"/>
      <c r="P9" s="315"/>
      <c r="Q9" s="315"/>
      <c r="R9" s="315"/>
      <c r="S9" s="315"/>
      <c r="T9" s="315"/>
      <c r="U9" s="315"/>
      <c r="V9" s="315"/>
      <c r="W9" s="315"/>
      <c r="X9" s="316"/>
    </row>
    <row r="10" spans="2:27" ht="15" customHeight="1">
      <c r="B10" s="313" t="s">
        <v>493</v>
      </c>
      <c r="C10" s="313"/>
      <c r="D10" s="313"/>
      <c r="E10" s="313"/>
      <c r="F10" s="313"/>
      <c r="G10" s="307" t="s">
        <v>494</v>
      </c>
      <c r="H10" s="308"/>
      <c r="I10" s="308"/>
      <c r="J10" s="308"/>
      <c r="K10" s="308"/>
      <c r="L10" s="308"/>
      <c r="M10" s="308"/>
      <c r="N10" s="308"/>
      <c r="O10" s="309"/>
      <c r="P10" s="307" t="s">
        <v>670</v>
      </c>
      <c r="Q10" s="308"/>
      <c r="R10" s="308"/>
      <c r="S10" s="308"/>
      <c r="T10" s="308"/>
      <c r="U10" s="309"/>
      <c r="V10" s="307" t="s">
        <v>3</v>
      </c>
      <c r="W10" s="308"/>
      <c r="X10" s="309"/>
    </row>
    <row r="11" spans="2:27" ht="34.9" customHeight="1">
      <c r="B11" s="278" t="s">
        <v>585</v>
      </c>
      <c r="C11" s="278"/>
      <c r="D11" s="278"/>
      <c r="E11" s="278"/>
      <c r="F11" s="278"/>
      <c r="G11" s="273" t="s">
        <v>598</v>
      </c>
      <c r="H11" s="274"/>
      <c r="I11" s="274"/>
      <c r="J11" s="274"/>
      <c r="K11" s="274"/>
      <c r="L11" s="274"/>
      <c r="M11" s="274"/>
      <c r="N11" s="274"/>
      <c r="O11" s="275"/>
      <c r="P11" s="301" t="s">
        <v>713</v>
      </c>
      <c r="Q11" s="302"/>
      <c r="R11" s="302"/>
      <c r="S11" s="302"/>
      <c r="T11" s="302"/>
      <c r="U11" s="303"/>
      <c r="V11" s="339" t="s">
        <v>710</v>
      </c>
      <c r="W11" s="340"/>
      <c r="X11" s="341"/>
    </row>
    <row r="12" spans="2:27" ht="49.9" customHeight="1">
      <c r="B12" s="313" t="s">
        <v>669</v>
      </c>
      <c r="C12" s="313"/>
      <c r="D12" s="313"/>
      <c r="E12" s="313"/>
      <c r="F12" s="313" t="s">
        <v>668</v>
      </c>
      <c r="G12" s="313"/>
      <c r="H12" s="313"/>
      <c r="I12" s="313"/>
      <c r="J12" s="313"/>
      <c r="K12" s="313"/>
      <c r="L12" s="313"/>
      <c r="M12" s="313"/>
      <c r="N12" s="342" t="s">
        <v>667</v>
      </c>
      <c r="O12" s="342"/>
      <c r="P12" s="342"/>
      <c r="Q12" s="342"/>
      <c r="R12" s="342"/>
      <c r="S12" s="313" t="s">
        <v>495</v>
      </c>
      <c r="T12" s="313"/>
      <c r="U12" s="313"/>
      <c r="V12" s="313"/>
      <c r="W12" s="313"/>
      <c r="X12" s="313"/>
    </row>
    <row r="13" spans="2:27" ht="81.599999999999994" customHeight="1">
      <c r="B13" s="278" t="s">
        <v>586</v>
      </c>
      <c r="C13" s="278"/>
      <c r="D13" s="278"/>
      <c r="E13" s="278"/>
      <c r="F13" s="278" t="s">
        <v>363</v>
      </c>
      <c r="G13" s="278"/>
      <c r="H13" s="278"/>
      <c r="I13" s="278"/>
      <c r="J13" s="278"/>
      <c r="K13" s="278"/>
      <c r="L13" s="278"/>
      <c r="M13" s="278"/>
      <c r="N13" s="278" t="s">
        <v>496</v>
      </c>
      <c r="O13" s="278"/>
      <c r="P13" s="278"/>
      <c r="Q13" s="278"/>
      <c r="R13" s="278"/>
      <c r="S13" s="278" t="s">
        <v>496</v>
      </c>
      <c r="T13" s="278"/>
      <c r="U13" s="278"/>
      <c r="V13" s="278"/>
      <c r="W13" s="278"/>
      <c r="X13" s="278"/>
    </row>
    <row r="14" spans="2:27" ht="16.149999999999999" customHeight="1">
      <c r="B14" s="333" t="s">
        <v>497</v>
      </c>
      <c r="C14" s="334"/>
      <c r="D14" s="334"/>
      <c r="E14" s="334"/>
      <c r="F14" s="335"/>
      <c r="G14" s="321" t="s">
        <v>666</v>
      </c>
      <c r="H14" s="328"/>
      <c r="I14" s="328"/>
      <c r="J14" s="322"/>
      <c r="K14" s="333" t="s">
        <v>665</v>
      </c>
      <c r="L14" s="334"/>
      <c r="M14" s="334"/>
      <c r="N14" s="335"/>
      <c r="O14" s="307" t="s">
        <v>498</v>
      </c>
      <c r="P14" s="308"/>
      <c r="Q14" s="308"/>
      <c r="R14" s="308"/>
      <c r="S14" s="308"/>
      <c r="T14" s="308"/>
      <c r="U14" s="308"/>
      <c r="V14" s="308"/>
      <c r="W14" s="308"/>
      <c r="X14" s="309"/>
      <c r="Y14" s="48"/>
      <c r="Z14" s="48"/>
      <c r="AA14" s="48"/>
    </row>
    <row r="15" spans="2:27" ht="64.900000000000006" customHeight="1">
      <c r="B15" s="336"/>
      <c r="C15" s="337"/>
      <c r="D15" s="337"/>
      <c r="E15" s="337"/>
      <c r="F15" s="338"/>
      <c r="G15" s="323"/>
      <c r="H15" s="329"/>
      <c r="I15" s="329"/>
      <c r="J15" s="324"/>
      <c r="K15" s="336"/>
      <c r="L15" s="337"/>
      <c r="M15" s="337"/>
      <c r="N15" s="338"/>
      <c r="O15" s="307" t="s">
        <v>499</v>
      </c>
      <c r="P15" s="308"/>
      <c r="Q15" s="308"/>
      <c r="R15" s="309"/>
      <c r="S15" s="310" t="s">
        <v>500</v>
      </c>
      <c r="T15" s="311"/>
      <c r="U15" s="312"/>
      <c r="V15" s="310" t="s">
        <v>501</v>
      </c>
      <c r="W15" s="311"/>
      <c r="X15" s="312"/>
      <c r="Y15" s="48"/>
      <c r="Z15" s="48"/>
      <c r="AA15" s="48"/>
    </row>
    <row r="16" spans="2:27" ht="25.9" customHeight="1">
      <c r="B16" s="330" t="s">
        <v>720</v>
      </c>
      <c r="C16" s="330"/>
      <c r="D16" s="330"/>
      <c r="E16" s="330"/>
      <c r="F16" s="330"/>
      <c r="G16" s="331" t="s">
        <v>582</v>
      </c>
      <c r="H16" s="331"/>
      <c r="I16" s="331"/>
      <c r="J16" s="331"/>
      <c r="K16" s="331">
        <v>1</v>
      </c>
      <c r="L16" s="331"/>
      <c r="M16" s="331"/>
      <c r="N16" s="331"/>
      <c r="O16" s="72" t="s">
        <v>664</v>
      </c>
      <c r="P16" s="72" t="s">
        <v>502</v>
      </c>
      <c r="Q16" s="72" t="s">
        <v>663</v>
      </c>
      <c r="R16" s="72" t="s">
        <v>662</v>
      </c>
      <c r="S16" s="278" t="s">
        <v>587</v>
      </c>
      <c r="T16" s="278"/>
      <c r="U16" s="278"/>
      <c r="V16" s="332" t="s">
        <v>502</v>
      </c>
      <c r="W16" s="332"/>
      <c r="X16" s="332"/>
    </row>
    <row r="17" spans="2:27" ht="87.6" customHeight="1">
      <c r="B17" s="330"/>
      <c r="C17" s="330"/>
      <c r="D17" s="330"/>
      <c r="E17" s="330"/>
      <c r="F17" s="330"/>
      <c r="G17" s="331"/>
      <c r="H17" s="331"/>
      <c r="I17" s="331"/>
      <c r="J17" s="331"/>
      <c r="K17" s="331"/>
      <c r="L17" s="331"/>
      <c r="M17" s="331"/>
      <c r="N17" s="331"/>
      <c r="O17" s="106" t="s">
        <v>496</v>
      </c>
      <c r="P17" s="106">
        <v>1</v>
      </c>
      <c r="Q17" s="106">
        <v>1</v>
      </c>
      <c r="R17" s="106">
        <v>1</v>
      </c>
      <c r="S17" s="278"/>
      <c r="T17" s="278"/>
      <c r="U17" s="278"/>
      <c r="V17" s="332"/>
      <c r="W17" s="332"/>
      <c r="X17" s="332"/>
    </row>
    <row r="18" spans="2:27" ht="18" customHeight="1">
      <c r="B18" s="314" t="s">
        <v>503</v>
      </c>
      <c r="C18" s="315"/>
      <c r="D18" s="315"/>
      <c r="E18" s="315"/>
      <c r="F18" s="315"/>
      <c r="G18" s="315"/>
      <c r="H18" s="315"/>
      <c r="I18" s="315"/>
      <c r="J18" s="315"/>
      <c r="K18" s="315"/>
      <c r="L18" s="315"/>
      <c r="M18" s="315"/>
      <c r="N18" s="315"/>
      <c r="O18" s="315"/>
      <c r="P18" s="315"/>
      <c r="Q18" s="315"/>
      <c r="R18" s="315"/>
      <c r="S18" s="315"/>
      <c r="T18" s="315"/>
      <c r="U18" s="315"/>
      <c r="V18" s="315"/>
      <c r="W18" s="315"/>
      <c r="X18" s="316"/>
      <c r="Z18" s="111" t="s">
        <v>504</v>
      </c>
    </row>
    <row r="19" spans="2:27" ht="34.9" customHeight="1">
      <c r="B19" s="319" t="s">
        <v>505</v>
      </c>
      <c r="C19" s="321" t="s">
        <v>506</v>
      </c>
      <c r="D19" s="322"/>
      <c r="E19" s="321" t="s">
        <v>507</v>
      </c>
      <c r="F19" s="322"/>
      <c r="G19" s="325" t="s">
        <v>508</v>
      </c>
      <c r="H19" s="326"/>
      <c r="I19" s="326"/>
      <c r="J19" s="326"/>
      <c r="K19" s="326"/>
      <c r="L19" s="326"/>
      <c r="M19" s="326"/>
      <c r="N19" s="326"/>
      <c r="O19" s="326"/>
      <c r="P19" s="326"/>
      <c r="Q19" s="326"/>
      <c r="R19" s="327"/>
      <c r="S19" s="321" t="s">
        <v>509</v>
      </c>
      <c r="T19" s="328"/>
      <c r="U19" s="328"/>
      <c r="V19" s="328"/>
      <c r="W19" s="328"/>
      <c r="X19" s="322"/>
    </row>
    <row r="20" spans="2:27" ht="28.5" customHeight="1">
      <c r="B20" s="320"/>
      <c r="C20" s="323"/>
      <c r="D20" s="324"/>
      <c r="E20" s="323"/>
      <c r="F20" s="324"/>
      <c r="G20" s="307" t="s">
        <v>510</v>
      </c>
      <c r="H20" s="308"/>
      <c r="I20" s="309"/>
      <c r="J20" s="307" t="s">
        <v>511</v>
      </c>
      <c r="K20" s="308"/>
      <c r="L20" s="309"/>
      <c r="M20" s="310" t="s">
        <v>512</v>
      </c>
      <c r="N20" s="311"/>
      <c r="O20" s="312"/>
      <c r="P20" s="310" t="s">
        <v>513</v>
      </c>
      <c r="Q20" s="311"/>
      <c r="R20" s="312"/>
      <c r="S20" s="323"/>
      <c r="T20" s="329"/>
      <c r="U20" s="329"/>
      <c r="V20" s="329"/>
      <c r="W20" s="329"/>
      <c r="X20" s="324"/>
    </row>
    <row r="21" spans="2:27" ht="43.9" customHeight="1">
      <c r="B21" s="102" t="s">
        <v>606</v>
      </c>
      <c r="C21" s="273" t="s">
        <v>534</v>
      </c>
      <c r="D21" s="275"/>
      <c r="E21" s="317">
        <v>1</v>
      </c>
      <c r="F21" s="318"/>
      <c r="G21" s="317">
        <v>1</v>
      </c>
      <c r="H21" s="274"/>
      <c r="I21" s="275"/>
      <c r="J21" s="317" t="s">
        <v>680</v>
      </c>
      <c r="K21" s="274"/>
      <c r="L21" s="275"/>
      <c r="M21" s="317" t="s">
        <v>714</v>
      </c>
      <c r="N21" s="274"/>
      <c r="O21" s="275"/>
      <c r="P21" s="273" t="s">
        <v>514</v>
      </c>
      <c r="Q21" s="274"/>
      <c r="R21" s="275"/>
      <c r="S21" s="273" t="s">
        <v>583</v>
      </c>
      <c r="T21" s="274"/>
      <c r="U21" s="274"/>
      <c r="V21" s="274"/>
      <c r="W21" s="274"/>
      <c r="X21" s="275"/>
    </row>
    <row r="22" spans="2:27" ht="25.15" customHeight="1">
      <c r="B22" s="313" t="s">
        <v>515</v>
      </c>
      <c r="C22" s="313"/>
      <c r="D22" s="313"/>
      <c r="E22" s="313"/>
      <c r="F22" s="313"/>
      <c r="G22" s="313"/>
      <c r="H22" s="313"/>
      <c r="I22" s="313"/>
      <c r="J22" s="313"/>
      <c r="K22" s="313"/>
      <c r="L22" s="313"/>
      <c r="M22" s="313"/>
      <c r="N22" s="313" t="s">
        <v>516</v>
      </c>
      <c r="O22" s="313"/>
      <c r="P22" s="313"/>
      <c r="Q22" s="313"/>
      <c r="R22" s="313"/>
      <c r="S22" s="313"/>
      <c r="T22" s="313"/>
      <c r="U22" s="313"/>
      <c r="V22" s="313"/>
      <c r="W22" s="313"/>
      <c r="X22" s="313"/>
    </row>
    <row r="23" spans="2:27" ht="45.4" customHeight="1">
      <c r="B23" s="278" t="s">
        <v>588</v>
      </c>
      <c r="C23" s="278"/>
      <c r="D23" s="278"/>
      <c r="E23" s="278"/>
      <c r="F23" s="278"/>
      <c r="G23" s="278"/>
      <c r="H23" s="278"/>
      <c r="I23" s="278"/>
      <c r="J23" s="278"/>
      <c r="K23" s="278"/>
      <c r="L23" s="278"/>
      <c r="M23" s="278"/>
      <c r="N23" s="278" t="s">
        <v>589</v>
      </c>
      <c r="O23" s="278"/>
      <c r="P23" s="278"/>
      <c r="Q23" s="278"/>
      <c r="R23" s="278"/>
      <c r="S23" s="278"/>
      <c r="T23" s="278"/>
      <c r="U23" s="278"/>
      <c r="V23" s="278"/>
      <c r="W23" s="278"/>
      <c r="X23" s="278"/>
      <c r="AA23" s="49"/>
    </row>
    <row r="24" spans="2:27" ht="19.149999999999999" customHeight="1">
      <c r="B24" s="314" t="s">
        <v>517</v>
      </c>
      <c r="C24" s="315"/>
      <c r="D24" s="315"/>
      <c r="E24" s="315"/>
      <c r="F24" s="315"/>
      <c r="G24" s="315"/>
      <c r="H24" s="315"/>
      <c r="I24" s="315"/>
      <c r="J24" s="315"/>
      <c r="K24" s="315"/>
      <c r="L24" s="315"/>
      <c r="M24" s="315"/>
      <c r="N24" s="315"/>
      <c r="O24" s="315"/>
      <c r="P24" s="315"/>
      <c r="Q24" s="315"/>
      <c r="R24" s="315"/>
      <c r="S24" s="315"/>
      <c r="T24" s="315"/>
      <c r="U24" s="315"/>
      <c r="V24" s="315"/>
      <c r="W24" s="315"/>
      <c r="X24" s="316"/>
    </row>
    <row r="25" spans="2:27" ht="19.149999999999999" customHeight="1">
      <c r="B25" s="305" t="s">
        <v>518</v>
      </c>
      <c r="C25" s="306"/>
      <c r="D25" s="307" t="s">
        <v>671</v>
      </c>
      <c r="E25" s="308"/>
      <c r="F25" s="308"/>
      <c r="G25" s="308"/>
      <c r="H25" s="309"/>
      <c r="I25" s="307" t="s">
        <v>672</v>
      </c>
      <c r="J25" s="308"/>
      <c r="K25" s="308"/>
      <c r="L25" s="308"/>
      <c r="M25" s="309"/>
      <c r="N25" s="307" t="s">
        <v>673</v>
      </c>
      <c r="O25" s="308"/>
      <c r="P25" s="308"/>
      <c r="Q25" s="308"/>
      <c r="R25" s="308"/>
      <c r="S25" s="309"/>
      <c r="T25" s="310" t="s">
        <v>674</v>
      </c>
      <c r="U25" s="311"/>
      <c r="V25" s="311"/>
      <c r="W25" s="311"/>
      <c r="X25" s="312"/>
    </row>
    <row r="26" spans="2:27" ht="19.149999999999999" customHeight="1">
      <c r="B26" s="300" t="s">
        <v>519</v>
      </c>
      <c r="C26" s="300"/>
      <c r="D26" s="301">
        <v>1</v>
      </c>
      <c r="E26" s="302"/>
      <c r="F26" s="302"/>
      <c r="G26" s="302"/>
      <c r="H26" s="303"/>
      <c r="I26" s="301">
        <v>1</v>
      </c>
      <c r="J26" s="302"/>
      <c r="K26" s="302"/>
      <c r="L26" s="302"/>
      <c r="M26" s="303"/>
      <c r="N26" s="301">
        <v>0</v>
      </c>
      <c r="O26" s="302"/>
      <c r="P26" s="302"/>
      <c r="Q26" s="302"/>
      <c r="R26" s="302"/>
      <c r="S26" s="303"/>
      <c r="T26" s="301">
        <v>0</v>
      </c>
      <c r="U26" s="302"/>
      <c r="V26" s="302"/>
      <c r="W26" s="302"/>
      <c r="X26" s="303"/>
      <c r="Z26" s="51"/>
      <c r="AA26" s="51"/>
    </row>
    <row r="27" spans="2:27" ht="19.149999999999999" customHeight="1">
      <c r="B27" s="300" t="s">
        <v>520</v>
      </c>
      <c r="C27" s="300"/>
      <c r="D27" s="301">
        <v>1</v>
      </c>
      <c r="E27" s="302"/>
      <c r="F27" s="302"/>
      <c r="G27" s="302"/>
      <c r="H27" s="303"/>
      <c r="I27" s="301">
        <v>1</v>
      </c>
      <c r="J27" s="302"/>
      <c r="K27" s="302"/>
      <c r="L27" s="302"/>
      <c r="M27" s="303"/>
      <c r="N27" s="301">
        <v>0</v>
      </c>
      <c r="O27" s="302"/>
      <c r="P27" s="302"/>
      <c r="Q27" s="302"/>
      <c r="R27" s="302"/>
      <c r="S27" s="303"/>
      <c r="T27" s="301">
        <v>0</v>
      </c>
      <c r="U27" s="302"/>
      <c r="V27" s="302"/>
      <c r="W27" s="302"/>
      <c r="X27" s="303"/>
      <c r="Y27" s="49"/>
    </row>
    <row r="28" spans="2:27" ht="19.899999999999999" customHeight="1">
      <c r="B28" s="304" t="s">
        <v>661</v>
      </c>
      <c r="C28" s="304"/>
      <c r="D28" s="304"/>
      <c r="E28" s="304"/>
      <c r="F28" s="304"/>
      <c r="G28" s="304"/>
      <c r="H28" s="304"/>
      <c r="I28" s="304"/>
      <c r="J28" s="304"/>
      <c r="K28" s="304"/>
      <c r="L28" s="304"/>
      <c r="M28" s="304"/>
      <c r="N28" s="304"/>
      <c r="O28" s="304"/>
      <c r="P28" s="304"/>
      <c r="Q28" s="304"/>
      <c r="R28" s="304"/>
      <c r="S28" s="304"/>
      <c r="T28" s="304"/>
      <c r="U28" s="304"/>
      <c r="V28" s="304"/>
      <c r="W28" s="304"/>
      <c r="X28" s="304"/>
    </row>
    <row r="29" spans="2:27" ht="19.899999999999999" customHeight="1">
      <c r="B29" s="107"/>
      <c r="C29" s="108"/>
      <c r="D29" s="108"/>
      <c r="E29" s="108"/>
      <c r="F29" s="108"/>
      <c r="G29" s="108"/>
      <c r="H29" s="108"/>
      <c r="I29" s="108"/>
      <c r="J29" s="108"/>
      <c r="K29" s="108"/>
      <c r="L29" s="108"/>
      <c r="M29" s="108"/>
      <c r="N29" s="108"/>
      <c r="O29" s="108"/>
      <c r="P29" s="108"/>
      <c r="Q29" s="108"/>
      <c r="R29" s="108"/>
      <c r="S29" s="108"/>
      <c r="T29" s="108"/>
      <c r="U29" s="108"/>
      <c r="V29" s="108"/>
      <c r="W29" s="108"/>
      <c r="X29" s="109"/>
    </row>
    <row r="30" spans="2:27" ht="38.25" customHeight="1">
      <c r="B30" s="103" t="s">
        <v>521</v>
      </c>
      <c r="C30" s="105" t="s">
        <v>522</v>
      </c>
      <c r="D30" s="105" t="s">
        <v>523</v>
      </c>
      <c r="E30" s="52" t="s">
        <v>524</v>
      </c>
      <c r="H30" s="294"/>
      <c r="I30" s="294"/>
      <c r="J30" s="294"/>
      <c r="K30" s="294"/>
      <c r="L30" s="294"/>
      <c r="M30" s="294"/>
      <c r="N30" s="294"/>
      <c r="O30" s="294"/>
      <c r="P30" s="294"/>
      <c r="Q30" s="294"/>
      <c r="R30" s="294"/>
      <c r="S30" s="296"/>
      <c r="T30" s="296"/>
      <c r="U30" s="296"/>
      <c r="V30" s="296"/>
      <c r="W30" s="296"/>
      <c r="X30" s="297"/>
    </row>
    <row r="31" spans="2:27" ht="17.649999999999999" customHeight="1">
      <c r="B31" s="50" t="s">
        <v>525</v>
      </c>
      <c r="C31" s="53">
        <f>IF(ISERROR($D$26/$D$27),0,$D$26/$D$27)</f>
        <v>1</v>
      </c>
      <c r="D31" s="54">
        <f>$E$21</f>
        <v>1</v>
      </c>
      <c r="E31" s="270">
        <f>AVERAGE(C31:C34)*0.34</f>
        <v>0.17</v>
      </c>
      <c r="H31" s="295"/>
      <c r="I31" s="295"/>
      <c r="J31" s="294"/>
      <c r="K31" s="294"/>
      <c r="L31" s="55"/>
      <c r="M31" s="74"/>
      <c r="N31" s="295"/>
      <c r="O31" s="295"/>
      <c r="P31" s="295"/>
      <c r="Q31" s="295"/>
      <c r="R31" s="295"/>
      <c r="S31" s="298"/>
      <c r="T31" s="298"/>
      <c r="U31" s="298"/>
      <c r="V31" s="298"/>
      <c r="W31" s="298"/>
      <c r="X31" s="299"/>
    </row>
    <row r="32" spans="2:27" ht="17.649999999999999" customHeight="1">
      <c r="B32" s="50" t="s">
        <v>703</v>
      </c>
      <c r="C32" s="53">
        <f>IF(ISERROR($I$26/$I$27),0,$I$26/$I$27)</f>
        <v>1</v>
      </c>
      <c r="D32" s="54">
        <f>$E$21</f>
        <v>1</v>
      </c>
      <c r="E32" s="271"/>
      <c r="H32" s="294"/>
      <c r="I32" s="294"/>
      <c r="J32" s="294"/>
      <c r="K32" s="294"/>
      <c r="L32" s="56"/>
      <c r="M32" s="55"/>
      <c r="N32" s="294"/>
      <c r="O32" s="294"/>
      <c r="P32" s="294"/>
      <c r="Q32" s="294"/>
      <c r="R32" s="294"/>
      <c r="S32" s="298"/>
      <c r="T32" s="298"/>
      <c r="U32" s="298"/>
      <c r="V32" s="298"/>
      <c r="W32" s="298"/>
      <c r="X32" s="299"/>
    </row>
    <row r="33" spans="2:27" ht="17.649999999999999" customHeight="1">
      <c r="B33" s="50" t="s">
        <v>704</v>
      </c>
      <c r="C33" s="53">
        <f>IF(ISERROR($N$26/$N$27),0,$N$26/$N$27)</f>
        <v>0</v>
      </c>
      <c r="D33" s="54">
        <f>$E$21</f>
        <v>1</v>
      </c>
      <c r="E33" s="271"/>
      <c r="H33" s="294"/>
      <c r="I33" s="294"/>
      <c r="J33" s="294"/>
      <c r="K33" s="294"/>
      <c r="L33" s="56"/>
      <c r="M33" s="55"/>
      <c r="N33" s="294"/>
      <c r="O33" s="294"/>
      <c r="P33" s="294"/>
      <c r="Q33" s="294"/>
      <c r="R33" s="294"/>
      <c r="S33" s="298"/>
      <c r="T33" s="298"/>
      <c r="U33" s="298"/>
      <c r="V33" s="298"/>
      <c r="W33" s="298"/>
      <c r="X33" s="299"/>
    </row>
    <row r="34" spans="2:27" ht="17.649999999999999" customHeight="1">
      <c r="B34" s="50" t="s">
        <v>705</v>
      </c>
      <c r="C34" s="53">
        <f>IF(ISERROR($T$26/$T$27),0,$T$26/$T$27)</f>
        <v>0</v>
      </c>
      <c r="D34" s="54">
        <f>$E$21</f>
        <v>1</v>
      </c>
      <c r="E34" s="272"/>
      <c r="H34" s="294"/>
      <c r="I34" s="294"/>
      <c r="J34" s="294"/>
      <c r="K34" s="294"/>
      <c r="L34" s="56"/>
      <c r="M34" s="55"/>
      <c r="N34" s="294"/>
      <c r="O34" s="294"/>
      <c r="P34" s="294"/>
      <c r="Q34" s="294"/>
      <c r="R34" s="294"/>
      <c r="S34" s="298"/>
      <c r="T34" s="298"/>
      <c r="U34" s="298"/>
      <c r="V34" s="298"/>
      <c r="W34" s="298"/>
      <c r="X34" s="299"/>
    </row>
    <row r="35" spans="2:27" ht="25.5" customHeight="1">
      <c r="B35" s="267" t="s">
        <v>702</v>
      </c>
      <c r="C35" s="268"/>
      <c r="D35" s="268"/>
      <c r="E35" s="269"/>
      <c r="H35" s="294"/>
      <c r="I35" s="294"/>
      <c r="J35" s="294"/>
      <c r="K35" s="294"/>
      <c r="L35" s="56"/>
      <c r="M35" s="55"/>
      <c r="N35" s="294"/>
      <c r="O35" s="294"/>
      <c r="P35" s="294"/>
      <c r="Q35" s="294"/>
      <c r="R35" s="294"/>
      <c r="S35" s="298"/>
      <c r="T35" s="298"/>
      <c r="U35" s="298"/>
      <c r="V35" s="298"/>
      <c r="W35" s="298"/>
      <c r="X35" s="299"/>
    </row>
    <row r="36" spans="2:27" ht="17.649999999999999" customHeight="1">
      <c r="B36" s="71"/>
      <c r="C36" s="59"/>
      <c r="D36" s="73"/>
      <c r="E36" s="73"/>
      <c r="H36" s="294"/>
      <c r="I36" s="294"/>
      <c r="J36" s="294"/>
      <c r="K36" s="294"/>
      <c r="L36" s="56"/>
      <c r="M36" s="55"/>
      <c r="N36" s="294"/>
      <c r="O36" s="294"/>
      <c r="P36" s="294"/>
      <c r="Q36" s="294"/>
      <c r="R36" s="294"/>
      <c r="S36" s="298"/>
      <c r="T36" s="298"/>
      <c r="U36" s="298"/>
      <c r="V36" s="298"/>
      <c r="W36" s="298"/>
      <c r="X36" s="299"/>
    </row>
    <row r="37" spans="2:27" ht="17.649999999999999" customHeight="1">
      <c r="B37" s="71"/>
      <c r="C37" s="59"/>
      <c r="D37" s="73"/>
      <c r="E37" s="73"/>
      <c r="H37" s="294"/>
      <c r="I37" s="294"/>
      <c r="J37" s="294"/>
      <c r="K37" s="294"/>
      <c r="L37" s="56"/>
      <c r="M37" s="55"/>
      <c r="N37" s="294"/>
      <c r="O37" s="294"/>
      <c r="P37" s="294"/>
      <c r="Q37" s="294"/>
      <c r="R37" s="294"/>
      <c r="S37" s="298"/>
      <c r="T37" s="298"/>
      <c r="U37" s="298"/>
      <c r="V37" s="298"/>
      <c r="W37" s="298"/>
      <c r="X37" s="299"/>
    </row>
    <row r="38" spans="2:27" ht="17.649999999999999" customHeight="1">
      <c r="B38" s="71"/>
      <c r="C38" s="59"/>
      <c r="D38" s="73"/>
      <c r="E38" s="73"/>
      <c r="H38" s="294"/>
      <c r="I38" s="294"/>
      <c r="J38" s="294"/>
      <c r="K38" s="294"/>
      <c r="L38" s="56"/>
      <c r="M38" s="55"/>
      <c r="N38" s="294"/>
      <c r="O38" s="294"/>
      <c r="P38" s="294"/>
      <c r="Q38" s="294"/>
      <c r="R38" s="294"/>
      <c r="S38" s="298"/>
      <c r="T38" s="298"/>
      <c r="U38" s="298"/>
      <c r="V38" s="298"/>
      <c r="W38" s="298"/>
      <c r="X38" s="299"/>
    </row>
    <row r="39" spans="2:27" ht="17.649999999999999" customHeight="1">
      <c r="B39" s="71"/>
      <c r="C39" s="59"/>
      <c r="D39" s="73"/>
      <c r="E39" s="73"/>
      <c r="H39" s="294"/>
      <c r="I39" s="294"/>
      <c r="J39" s="294"/>
      <c r="K39" s="294"/>
      <c r="L39" s="56"/>
      <c r="M39" s="55"/>
      <c r="N39" s="294"/>
      <c r="O39" s="294"/>
      <c r="P39" s="294"/>
      <c r="Q39" s="294"/>
      <c r="R39" s="294"/>
      <c r="S39" s="298"/>
      <c r="T39" s="298"/>
      <c r="U39" s="298"/>
      <c r="V39" s="298"/>
      <c r="W39" s="298"/>
      <c r="X39" s="299"/>
    </row>
    <row r="40" spans="2:27" ht="17.649999999999999" customHeight="1">
      <c r="B40" s="71"/>
      <c r="C40" s="59"/>
      <c r="D40" s="73"/>
      <c r="E40" s="73"/>
      <c r="H40" s="294"/>
      <c r="I40" s="294"/>
      <c r="J40" s="294"/>
      <c r="K40" s="294"/>
      <c r="L40" s="56"/>
      <c r="M40" s="55"/>
      <c r="N40" s="294"/>
      <c r="O40" s="294"/>
      <c r="P40" s="294"/>
      <c r="Q40" s="294"/>
      <c r="R40" s="294"/>
      <c r="S40" s="298"/>
      <c r="T40" s="298"/>
      <c r="U40" s="298"/>
      <c r="V40" s="298"/>
      <c r="W40" s="298"/>
      <c r="X40" s="299"/>
    </row>
    <row r="41" spans="2:27" ht="17.649999999999999" customHeight="1">
      <c r="B41" s="71"/>
      <c r="C41" s="59"/>
      <c r="D41" s="73"/>
      <c r="E41" s="73"/>
      <c r="H41" s="294"/>
      <c r="I41" s="294"/>
      <c r="J41" s="294"/>
      <c r="K41" s="294"/>
      <c r="L41" s="56"/>
      <c r="M41" s="55"/>
      <c r="N41" s="294"/>
      <c r="O41" s="294"/>
      <c r="P41" s="294"/>
      <c r="Q41" s="294"/>
      <c r="R41" s="294"/>
      <c r="S41" s="298"/>
      <c r="T41" s="298"/>
      <c r="U41" s="298"/>
      <c r="V41" s="298"/>
      <c r="W41" s="298"/>
      <c r="X41" s="299"/>
    </row>
    <row r="42" spans="2:27" ht="17.25" customHeight="1">
      <c r="B42" s="71"/>
      <c r="C42" s="59"/>
      <c r="D42" s="73"/>
      <c r="E42" s="73"/>
      <c r="H42" s="294"/>
      <c r="I42" s="294"/>
      <c r="J42" s="294"/>
      <c r="K42" s="294"/>
      <c r="L42" s="56"/>
      <c r="M42" s="55"/>
      <c r="N42" s="294"/>
      <c r="O42" s="294"/>
      <c r="P42" s="294"/>
      <c r="Q42" s="294"/>
      <c r="R42" s="294"/>
      <c r="S42" s="296"/>
      <c r="T42" s="296"/>
      <c r="U42" s="296"/>
      <c r="V42" s="296"/>
      <c r="W42" s="296"/>
      <c r="X42" s="297"/>
    </row>
    <row r="43" spans="2:27" ht="17.25" customHeight="1">
      <c r="B43" s="75"/>
      <c r="C43" s="76"/>
      <c r="D43" s="77"/>
      <c r="E43" s="77"/>
      <c r="F43" s="66"/>
      <c r="G43" s="66"/>
      <c r="H43" s="66"/>
      <c r="I43" s="66"/>
      <c r="J43" s="66"/>
      <c r="K43" s="66"/>
      <c r="L43" s="67"/>
      <c r="M43" s="110"/>
      <c r="N43" s="66"/>
      <c r="O43" s="66"/>
      <c r="P43" s="66"/>
      <c r="Q43" s="66"/>
      <c r="R43" s="66"/>
      <c r="S43" s="66"/>
      <c r="T43" s="66"/>
      <c r="U43" s="66"/>
      <c r="V43" s="66"/>
      <c r="W43" s="66"/>
      <c r="X43" s="68"/>
    </row>
    <row r="44" spans="2:27" ht="15.75" customHeight="1">
      <c r="B44" s="283" t="s">
        <v>660</v>
      </c>
      <c r="C44" s="283"/>
      <c r="D44" s="283"/>
      <c r="E44" s="283"/>
      <c r="F44" s="283"/>
      <c r="G44" s="283"/>
      <c r="H44" s="283"/>
      <c r="I44" s="283"/>
      <c r="J44" s="283"/>
      <c r="K44" s="283"/>
      <c r="L44" s="283"/>
      <c r="M44" s="283"/>
      <c r="N44" s="283"/>
      <c r="O44" s="283"/>
      <c r="P44" s="283"/>
      <c r="Q44" s="283"/>
      <c r="R44" s="283"/>
      <c r="S44" s="283"/>
      <c r="T44" s="283"/>
      <c r="U44" s="283"/>
      <c r="V44" s="283"/>
      <c r="W44" s="283"/>
      <c r="X44" s="283"/>
      <c r="Z44" s="57"/>
    </row>
    <row r="45" spans="2:27" ht="75.75" customHeight="1">
      <c r="B45" s="284" t="s">
        <v>757</v>
      </c>
      <c r="C45" s="285"/>
      <c r="D45" s="285"/>
      <c r="E45" s="285"/>
      <c r="F45" s="285"/>
      <c r="G45" s="285"/>
      <c r="H45" s="285"/>
      <c r="I45" s="285"/>
      <c r="J45" s="285"/>
      <c r="K45" s="285"/>
      <c r="L45" s="285"/>
      <c r="M45" s="285"/>
      <c r="N45" s="285"/>
      <c r="O45" s="285"/>
      <c r="P45" s="285"/>
      <c r="Q45" s="285"/>
      <c r="R45" s="285"/>
      <c r="S45" s="285"/>
      <c r="T45" s="285"/>
      <c r="U45" s="285"/>
      <c r="V45" s="285"/>
      <c r="W45" s="285"/>
      <c r="X45" s="286"/>
      <c r="Y45" s="55"/>
      <c r="Z45" s="55"/>
      <c r="AA45" s="55"/>
    </row>
    <row r="46" spans="2:27" ht="18" customHeight="1">
      <c r="B46" s="287" t="s">
        <v>526</v>
      </c>
      <c r="C46" s="287"/>
      <c r="D46" s="287"/>
      <c r="E46" s="287"/>
      <c r="F46" s="287"/>
      <c r="G46" s="287"/>
      <c r="H46" s="287"/>
      <c r="I46" s="287"/>
      <c r="J46" s="287"/>
      <c r="K46" s="287"/>
      <c r="L46" s="287"/>
      <c r="M46" s="287"/>
      <c r="N46" s="287"/>
      <c r="O46" s="287"/>
      <c r="P46" s="287"/>
      <c r="Q46" s="287"/>
      <c r="R46" s="287"/>
      <c r="S46" s="287"/>
      <c r="T46" s="287"/>
      <c r="U46" s="287"/>
      <c r="V46" s="287"/>
      <c r="W46" s="287"/>
      <c r="X46" s="287"/>
      <c r="Y46" s="58"/>
      <c r="Z46" s="59"/>
      <c r="AA46" s="56"/>
    </row>
    <row r="47" spans="2:27" ht="32.25" customHeight="1">
      <c r="B47" s="288" t="s">
        <v>496</v>
      </c>
      <c r="C47" s="289"/>
      <c r="D47" s="289"/>
      <c r="E47" s="289"/>
      <c r="F47" s="289"/>
      <c r="G47" s="289"/>
      <c r="H47" s="289"/>
      <c r="I47" s="289"/>
      <c r="J47" s="289"/>
      <c r="K47" s="289"/>
      <c r="L47" s="289"/>
      <c r="M47" s="289"/>
      <c r="N47" s="289"/>
      <c r="O47" s="289"/>
      <c r="P47" s="289"/>
      <c r="Q47" s="289"/>
      <c r="R47" s="289"/>
      <c r="S47" s="289"/>
      <c r="T47" s="289"/>
      <c r="U47" s="289"/>
      <c r="V47" s="289"/>
      <c r="W47" s="289"/>
      <c r="X47" s="290"/>
      <c r="Y47" s="58"/>
      <c r="Z47" s="59"/>
      <c r="AA47" s="56"/>
    </row>
    <row r="48" spans="2:27" ht="16.149999999999999" customHeight="1">
      <c r="B48" s="287" t="s">
        <v>659</v>
      </c>
      <c r="C48" s="287"/>
      <c r="D48" s="287"/>
      <c r="E48" s="287"/>
      <c r="F48" s="287"/>
      <c r="G48" s="287"/>
      <c r="H48" s="287"/>
      <c r="I48" s="287"/>
      <c r="J48" s="287"/>
      <c r="K48" s="287"/>
      <c r="L48" s="287"/>
      <c r="M48" s="287"/>
      <c r="N48" s="287"/>
      <c r="O48" s="287"/>
      <c r="P48" s="287"/>
      <c r="Q48" s="287"/>
      <c r="R48" s="287"/>
      <c r="S48" s="287"/>
      <c r="T48" s="287"/>
      <c r="U48" s="287"/>
      <c r="V48" s="287"/>
      <c r="W48" s="287"/>
      <c r="X48" s="287"/>
      <c r="Y48" s="58"/>
      <c r="Z48" s="59"/>
      <c r="AA48" s="56"/>
    </row>
    <row r="49" spans="2:27" ht="15.6" customHeight="1">
      <c r="B49" s="60" t="s">
        <v>3</v>
      </c>
      <c r="C49" s="291" t="s">
        <v>527</v>
      </c>
      <c r="D49" s="292"/>
      <c r="E49" s="293" t="s">
        <v>528</v>
      </c>
      <c r="F49" s="291"/>
      <c r="G49" s="291"/>
      <c r="H49" s="291"/>
      <c r="I49" s="291"/>
      <c r="J49" s="291"/>
      <c r="K49" s="292"/>
      <c r="L49" s="293" t="s">
        <v>529</v>
      </c>
      <c r="M49" s="291"/>
      <c r="N49" s="291"/>
      <c r="O49" s="291"/>
      <c r="P49" s="291"/>
      <c r="Q49" s="291"/>
      <c r="R49" s="291"/>
      <c r="S49" s="292"/>
      <c r="T49" s="293" t="s">
        <v>530</v>
      </c>
      <c r="U49" s="291"/>
      <c r="V49" s="291"/>
      <c r="W49" s="291"/>
      <c r="X49" s="292"/>
      <c r="Y49" s="58"/>
      <c r="Z49" s="59"/>
      <c r="AA49" s="56"/>
    </row>
    <row r="50" spans="2:27" ht="37.15" customHeight="1">
      <c r="B50" s="104">
        <v>1</v>
      </c>
      <c r="C50" s="282">
        <v>44714</v>
      </c>
      <c r="D50" s="278"/>
      <c r="E50" s="278" t="s">
        <v>584</v>
      </c>
      <c r="F50" s="278"/>
      <c r="G50" s="278"/>
      <c r="H50" s="278"/>
      <c r="I50" s="278"/>
      <c r="J50" s="278"/>
      <c r="K50" s="278"/>
      <c r="L50" s="278" t="s">
        <v>675</v>
      </c>
      <c r="M50" s="278"/>
      <c r="N50" s="278"/>
      <c r="O50" s="278"/>
      <c r="P50" s="278"/>
      <c r="Q50" s="278"/>
      <c r="R50" s="278"/>
      <c r="S50" s="278"/>
      <c r="T50" s="282">
        <v>44771</v>
      </c>
      <c r="U50" s="278"/>
      <c r="V50" s="278"/>
      <c r="W50" s="278"/>
      <c r="X50" s="278"/>
      <c r="Y50" s="58"/>
      <c r="Z50" s="59"/>
      <c r="AA50" s="56"/>
    </row>
    <row r="51" spans="2:27" ht="15" customHeight="1">
      <c r="B51" s="104"/>
      <c r="C51" s="278"/>
      <c r="D51" s="278"/>
      <c r="E51" s="278"/>
      <c r="F51" s="278"/>
      <c r="G51" s="278"/>
      <c r="H51" s="278"/>
      <c r="I51" s="278"/>
      <c r="J51" s="278"/>
      <c r="K51" s="278"/>
      <c r="L51" s="278"/>
      <c r="M51" s="278"/>
      <c r="N51" s="278"/>
      <c r="O51" s="278"/>
      <c r="P51" s="278"/>
      <c r="Q51" s="278"/>
      <c r="R51" s="278"/>
      <c r="S51" s="278"/>
      <c r="T51" s="278"/>
      <c r="U51" s="278"/>
      <c r="V51" s="278"/>
      <c r="W51" s="278"/>
      <c r="X51" s="278"/>
      <c r="Y51" s="58"/>
      <c r="Z51" s="59"/>
      <c r="AA51" s="56"/>
    </row>
    <row r="52" spans="2:27" ht="15" customHeight="1">
      <c r="B52" s="104"/>
      <c r="C52" s="278"/>
      <c r="D52" s="278"/>
      <c r="E52" s="278"/>
      <c r="F52" s="278"/>
      <c r="G52" s="278"/>
      <c r="H52" s="278"/>
      <c r="I52" s="278"/>
      <c r="J52" s="278"/>
      <c r="K52" s="278"/>
      <c r="L52" s="278"/>
      <c r="M52" s="278"/>
      <c r="N52" s="278"/>
      <c r="O52" s="278"/>
      <c r="P52" s="278"/>
      <c r="Q52" s="278"/>
      <c r="R52" s="278"/>
      <c r="S52" s="278"/>
      <c r="T52" s="278"/>
      <c r="U52" s="278"/>
      <c r="V52" s="278"/>
      <c r="W52" s="278"/>
      <c r="X52" s="278"/>
      <c r="Y52" s="58"/>
      <c r="Z52" s="59"/>
      <c r="AA52" s="56"/>
    </row>
    <row r="53" spans="2:27" ht="15" customHeight="1">
      <c r="B53" s="104"/>
      <c r="C53" s="278"/>
      <c r="D53" s="278"/>
      <c r="E53" s="278"/>
      <c r="F53" s="278"/>
      <c r="G53" s="278"/>
      <c r="H53" s="278"/>
      <c r="I53" s="278"/>
      <c r="J53" s="278"/>
      <c r="K53" s="278"/>
      <c r="L53" s="278"/>
      <c r="M53" s="278"/>
      <c r="N53" s="278"/>
      <c r="O53" s="278"/>
      <c r="P53" s="278"/>
      <c r="Q53" s="278"/>
      <c r="R53" s="278"/>
      <c r="S53" s="278"/>
      <c r="T53" s="278"/>
      <c r="U53" s="278"/>
      <c r="V53" s="278"/>
      <c r="W53" s="278"/>
      <c r="X53" s="278"/>
      <c r="Y53" s="58"/>
      <c r="Z53" s="59"/>
      <c r="AA53" s="56"/>
    </row>
    <row r="54" spans="2:27" ht="15" customHeight="1">
      <c r="B54" s="104"/>
      <c r="C54" s="278"/>
      <c r="D54" s="278"/>
      <c r="E54" s="278"/>
      <c r="F54" s="278"/>
      <c r="G54" s="278"/>
      <c r="H54" s="278"/>
      <c r="I54" s="278"/>
      <c r="J54" s="278"/>
      <c r="K54" s="278"/>
      <c r="L54" s="278"/>
      <c r="M54" s="278"/>
      <c r="N54" s="278"/>
      <c r="O54" s="278"/>
      <c r="P54" s="278"/>
      <c r="Q54" s="278"/>
      <c r="R54" s="278"/>
      <c r="S54" s="278"/>
      <c r="T54" s="278"/>
      <c r="U54" s="278"/>
      <c r="V54" s="278"/>
      <c r="W54" s="278"/>
      <c r="X54" s="278"/>
      <c r="Y54" s="58"/>
      <c r="Z54" s="59"/>
      <c r="AA54" s="56"/>
    </row>
    <row r="55" spans="2:27" ht="15.6" customHeight="1">
      <c r="B55" s="279" t="s">
        <v>658</v>
      </c>
      <c r="C55" s="280"/>
      <c r="D55" s="280"/>
      <c r="E55" s="280"/>
      <c r="F55" s="280"/>
      <c r="G55" s="280"/>
      <c r="H55" s="280"/>
      <c r="I55" s="280"/>
      <c r="J55" s="280"/>
      <c r="K55" s="280"/>
      <c r="L55" s="280"/>
      <c r="M55" s="280"/>
      <c r="N55" s="280"/>
      <c r="O55" s="280"/>
      <c r="P55" s="280"/>
      <c r="Q55" s="280"/>
      <c r="R55" s="280"/>
      <c r="S55" s="280"/>
      <c r="T55" s="280"/>
      <c r="U55" s="280"/>
      <c r="V55" s="280"/>
      <c r="W55" s="280"/>
      <c r="X55" s="281"/>
      <c r="Y55" s="58"/>
      <c r="Z55" s="59"/>
      <c r="AA55" s="56"/>
    </row>
    <row r="56" spans="2:27" ht="26.65" customHeight="1">
      <c r="B56" s="61" t="s">
        <v>531</v>
      </c>
      <c r="C56" s="273" t="s">
        <v>678</v>
      </c>
      <c r="D56" s="274"/>
      <c r="E56" s="274"/>
      <c r="F56" s="274"/>
      <c r="G56" s="274"/>
      <c r="H56" s="274"/>
      <c r="I56" s="274"/>
      <c r="J56" s="274"/>
      <c r="K56" s="274"/>
      <c r="L56" s="274"/>
      <c r="M56" s="275"/>
      <c r="N56" s="276" t="s">
        <v>532</v>
      </c>
      <c r="O56" s="277"/>
      <c r="P56" s="273" t="s">
        <v>679</v>
      </c>
      <c r="Q56" s="274"/>
      <c r="R56" s="274"/>
      <c r="S56" s="274"/>
      <c r="T56" s="274"/>
      <c r="U56" s="274"/>
      <c r="V56" s="274"/>
      <c r="W56" s="274"/>
      <c r="X56" s="275"/>
    </row>
    <row r="57" spans="2:27" ht="24.6" customHeight="1">
      <c r="B57" s="61" t="s">
        <v>533</v>
      </c>
      <c r="C57" s="273" t="s">
        <v>706</v>
      </c>
      <c r="D57" s="274"/>
      <c r="E57" s="274"/>
      <c r="F57" s="274"/>
      <c r="G57" s="274"/>
      <c r="H57" s="274"/>
      <c r="I57" s="274"/>
      <c r="J57" s="274"/>
      <c r="K57" s="274"/>
      <c r="L57" s="274"/>
      <c r="M57" s="275"/>
      <c r="N57" s="276" t="s">
        <v>532</v>
      </c>
      <c r="O57" s="277"/>
      <c r="P57" s="273" t="s">
        <v>709</v>
      </c>
      <c r="Q57" s="274"/>
      <c r="R57" s="274"/>
      <c r="S57" s="274"/>
      <c r="T57" s="274"/>
      <c r="U57" s="274"/>
      <c r="V57" s="274"/>
      <c r="W57" s="274"/>
      <c r="X57" s="275"/>
    </row>
    <row r="58" spans="2:27" ht="27.6" customHeight="1">
      <c r="B58" s="61" t="s">
        <v>533</v>
      </c>
      <c r="C58" s="273" t="s">
        <v>707</v>
      </c>
      <c r="D58" s="274"/>
      <c r="E58" s="274"/>
      <c r="F58" s="274"/>
      <c r="G58" s="274"/>
      <c r="H58" s="274"/>
      <c r="I58" s="274"/>
      <c r="J58" s="274"/>
      <c r="K58" s="274"/>
      <c r="L58" s="274"/>
      <c r="M58" s="275"/>
      <c r="N58" s="276" t="s">
        <v>532</v>
      </c>
      <c r="O58" s="277"/>
      <c r="P58" s="273" t="s">
        <v>709</v>
      </c>
      <c r="Q58" s="274"/>
      <c r="R58" s="274"/>
      <c r="S58" s="274"/>
      <c r="T58" s="274"/>
      <c r="U58" s="274"/>
      <c r="V58" s="274"/>
      <c r="W58" s="274"/>
      <c r="X58" s="275"/>
    </row>
    <row r="59" spans="2:27" ht="28.5" customHeight="1">
      <c r="B59" s="61" t="s">
        <v>533</v>
      </c>
      <c r="C59" s="273" t="s">
        <v>708</v>
      </c>
      <c r="D59" s="274"/>
      <c r="E59" s="274"/>
      <c r="F59" s="274"/>
      <c r="G59" s="274"/>
      <c r="H59" s="274"/>
      <c r="I59" s="274"/>
      <c r="J59" s="274"/>
      <c r="K59" s="274"/>
      <c r="L59" s="274"/>
      <c r="M59" s="275"/>
      <c r="N59" s="276" t="s">
        <v>532</v>
      </c>
      <c r="O59" s="277"/>
      <c r="P59" s="273" t="s">
        <v>709</v>
      </c>
      <c r="Q59" s="274"/>
      <c r="R59" s="274"/>
      <c r="S59" s="274"/>
      <c r="T59" s="274"/>
      <c r="U59" s="274"/>
      <c r="V59" s="274"/>
      <c r="W59" s="274"/>
      <c r="X59" s="275"/>
    </row>
    <row r="60" spans="2:27" ht="18.75" customHeight="1">
      <c r="B60" s="61" t="s">
        <v>657</v>
      </c>
      <c r="C60" s="273" t="s">
        <v>676</v>
      </c>
      <c r="D60" s="274"/>
      <c r="E60" s="274"/>
      <c r="F60" s="274"/>
      <c r="G60" s="274"/>
      <c r="H60" s="274"/>
      <c r="I60" s="274"/>
      <c r="J60" s="274"/>
      <c r="K60" s="274"/>
      <c r="L60" s="274"/>
      <c r="M60" s="275"/>
      <c r="N60" s="276" t="s">
        <v>532</v>
      </c>
      <c r="O60" s="277"/>
      <c r="P60" s="273" t="s">
        <v>677</v>
      </c>
      <c r="Q60" s="274"/>
      <c r="R60" s="274"/>
      <c r="S60" s="274"/>
      <c r="T60" s="274"/>
      <c r="U60" s="274"/>
      <c r="V60" s="274"/>
      <c r="W60" s="274"/>
      <c r="X60" s="275"/>
    </row>
    <row r="61" spans="2:27" ht="13.5" customHeight="1">
      <c r="B61" s="279" t="s">
        <v>721</v>
      </c>
      <c r="C61" s="280"/>
      <c r="D61" s="280"/>
      <c r="E61" s="280"/>
      <c r="F61" s="280"/>
      <c r="G61" s="280"/>
      <c r="H61" s="280"/>
      <c r="I61" s="280"/>
      <c r="J61" s="280"/>
      <c r="K61" s="280"/>
      <c r="L61" s="280"/>
      <c r="M61" s="280"/>
      <c r="N61" s="280"/>
      <c r="O61" s="280"/>
      <c r="P61" s="280"/>
      <c r="Q61" s="280"/>
      <c r="R61" s="280"/>
      <c r="S61" s="280"/>
      <c r="T61" s="280"/>
      <c r="U61" s="280"/>
      <c r="V61" s="280"/>
      <c r="W61" s="280"/>
      <c r="X61" s="281"/>
    </row>
    <row r="62" spans="2:27" ht="21" customHeight="1">
      <c r="B62" s="61" t="s">
        <v>722</v>
      </c>
      <c r="C62" s="273" t="s">
        <v>723</v>
      </c>
      <c r="D62" s="274"/>
      <c r="E62" s="274"/>
      <c r="F62" s="274"/>
      <c r="G62" s="274"/>
      <c r="H62" s="274"/>
      <c r="I62" s="274"/>
      <c r="J62" s="274"/>
      <c r="K62" s="274"/>
      <c r="L62" s="274"/>
      <c r="M62" s="275"/>
      <c r="N62" s="276" t="s">
        <v>532</v>
      </c>
      <c r="O62" s="277"/>
      <c r="P62" s="273" t="s">
        <v>724</v>
      </c>
      <c r="Q62" s="274"/>
      <c r="R62" s="274"/>
      <c r="S62" s="274"/>
      <c r="T62" s="274"/>
      <c r="U62" s="274"/>
      <c r="V62" s="274"/>
      <c r="W62" s="274"/>
      <c r="X62" s="275"/>
    </row>
    <row r="63" spans="2:27" ht="21" customHeight="1">
      <c r="B63" s="61" t="s">
        <v>722</v>
      </c>
      <c r="C63" s="273" t="s">
        <v>708</v>
      </c>
      <c r="D63" s="274"/>
      <c r="E63" s="274"/>
      <c r="F63" s="274"/>
      <c r="G63" s="274"/>
      <c r="H63" s="274"/>
      <c r="I63" s="274"/>
      <c r="J63" s="274"/>
      <c r="K63" s="274"/>
      <c r="L63" s="274"/>
      <c r="M63" s="275"/>
      <c r="N63" s="276" t="s">
        <v>532</v>
      </c>
      <c r="O63" s="277"/>
      <c r="P63" s="273" t="s">
        <v>724</v>
      </c>
      <c r="Q63" s="274"/>
      <c r="R63" s="274"/>
      <c r="S63" s="274"/>
      <c r="T63" s="274"/>
      <c r="U63" s="274"/>
      <c r="V63" s="274"/>
      <c r="W63" s="274"/>
      <c r="X63" s="275"/>
    </row>
  </sheetData>
  <sheetProtection selectLockedCells="1" selectUnlockedCells="1"/>
  <mergeCells count="191">
    <mergeCell ref="B61:X61"/>
    <mergeCell ref="C62:M62"/>
    <mergeCell ref="N62:O62"/>
    <mergeCell ref="P62:X62"/>
    <mergeCell ref="C63:M63"/>
    <mergeCell ref="N63:O63"/>
    <mergeCell ref="P63:X63"/>
    <mergeCell ref="C59:M59"/>
    <mergeCell ref="N59:O59"/>
    <mergeCell ref="P59:X59"/>
    <mergeCell ref="C60:M60"/>
    <mergeCell ref="N60:O60"/>
    <mergeCell ref="P60:X60"/>
    <mergeCell ref="C57:M57"/>
    <mergeCell ref="N57:O57"/>
    <mergeCell ref="P57:X57"/>
    <mergeCell ref="C58:M58"/>
    <mergeCell ref="N58:O58"/>
    <mergeCell ref="P58:X58"/>
    <mergeCell ref="C54:D54"/>
    <mergeCell ref="E54:K54"/>
    <mergeCell ref="L54:S54"/>
    <mergeCell ref="T54:X54"/>
    <mergeCell ref="B55:X55"/>
    <mergeCell ref="C56:M56"/>
    <mergeCell ref="N56:O56"/>
    <mergeCell ref="P56:X56"/>
    <mergeCell ref="C52:D52"/>
    <mergeCell ref="E52:K52"/>
    <mergeCell ref="L52:S52"/>
    <mergeCell ref="T52:X52"/>
    <mergeCell ref="C53:D53"/>
    <mergeCell ref="E53:K53"/>
    <mergeCell ref="L53:S53"/>
    <mergeCell ref="T53:X53"/>
    <mergeCell ref="C50:D50"/>
    <mergeCell ref="E50:K50"/>
    <mergeCell ref="L50:S50"/>
    <mergeCell ref="T50:X50"/>
    <mergeCell ref="C51:D51"/>
    <mergeCell ref="E51:K51"/>
    <mergeCell ref="L51:S51"/>
    <mergeCell ref="T51:X51"/>
    <mergeCell ref="B46:X46"/>
    <mergeCell ref="B47:X47"/>
    <mergeCell ref="B48:X48"/>
    <mergeCell ref="C49:D49"/>
    <mergeCell ref="E49:K49"/>
    <mergeCell ref="L49:S49"/>
    <mergeCell ref="T49:X49"/>
    <mergeCell ref="H42:I42"/>
    <mergeCell ref="J42:K42"/>
    <mergeCell ref="N42:O42"/>
    <mergeCell ref="P42:R42"/>
    <mergeCell ref="B44:X44"/>
    <mergeCell ref="B45:X45"/>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N39:O39"/>
    <mergeCell ref="P39:R39"/>
    <mergeCell ref="H36:I36"/>
    <mergeCell ref="J36:K36"/>
    <mergeCell ref="N36:O36"/>
    <mergeCell ref="P36:R36"/>
    <mergeCell ref="H37:I37"/>
    <mergeCell ref="J37:K37"/>
    <mergeCell ref="N37:O37"/>
    <mergeCell ref="P37:R37"/>
    <mergeCell ref="H34:I34"/>
    <mergeCell ref="J34:K34"/>
    <mergeCell ref="N34:O34"/>
    <mergeCell ref="P34:R34"/>
    <mergeCell ref="B35:E35"/>
    <mergeCell ref="H35:I35"/>
    <mergeCell ref="J35:K35"/>
    <mergeCell ref="N35:O35"/>
    <mergeCell ref="P35:R35"/>
    <mergeCell ref="N32:O32"/>
    <mergeCell ref="P32:R32"/>
    <mergeCell ref="H33:I33"/>
    <mergeCell ref="J33:K33"/>
    <mergeCell ref="N33:O33"/>
    <mergeCell ref="P33:R33"/>
    <mergeCell ref="H30:I31"/>
    <mergeCell ref="J30:M30"/>
    <mergeCell ref="N30:O31"/>
    <mergeCell ref="P30:R31"/>
    <mergeCell ref="S30:X30"/>
    <mergeCell ref="E31:E34"/>
    <mergeCell ref="J31:K31"/>
    <mergeCell ref="S31:X42"/>
    <mergeCell ref="H32:I32"/>
    <mergeCell ref="J32:K32"/>
    <mergeCell ref="B27:C27"/>
    <mergeCell ref="D27:H27"/>
    <mergeCell ref="I27:M27"/>
    <mergeCell ref="N27:S27"/>
    <mergeCell ref="T27:X27"/>
    <mergeCell ref="B28:X28"/>
    <mergeCell ref="B25:C25"/>
    <mergeCell ref="D25:H25"/>
    <mergeCell ref="I25:M25"/>
    <mergeCell ref="N25:S25"/>
    <mergeCell ref="T25:X25"/>
    <mergeCell ref="B26:C26"/>
    <mergeCell ref="D26:H26"/>
    <mergeCell ref="I26:M26"/>
    <mergeCell ref="N26:S26"/>
    <mergeCell ref="T26:X26"/>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50" firstPageNumber="0" pageOrder="overThenDown"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855E1-5582-4686-9101-41F41DA95A57}">
  <sheetPr>
    <pageSetUpPr fitToPage="1"/>
  </sheetPr>
  <dimension ref="B1:AC63"/>
  <sheetViews>
    <sheetView showGridLines="0" view="pageBreakPreview" topLeftCell="A28" zoomScale="90" zoomScaleNormal="100" zoomScaleSheetLayoutView="90" workbookViewId="0">
      <selection activeCell="B45" sqref="B45:X45"/>
    </sheetView>
  </sheetViews>
  <sheetFormatPr baseColWidth="10" defaultColWidth="5.140625" defaultRowHeight="13.5" customHeight="1"/>
  <cols>
    <col min="1" max="1" width="5.140625" style="111"/>
    <col min="2" max="2" width="13.7109375" style="111" customWidth="1"/>
    <col min="3" max="3" width="11.7109375" style="111" customWidth="1"/>
    <col min="4" max="4" width="12.7109375" style="62" customWidth="1"/>
    <col min="5" max="5" width="9.140625" style="62" customWidth="1"/>
    <col min="6" max="12" width="7.42578125" style="111" customWidth="1"/>
    <col min="13" max="13" width="11.85546875" style="111" customWidth="1"/>
    <col min="14" max="23" width="7.42578125" style="111" customWidth="1"/>
    <col min="24" max="24" width="10.5703125" style="111" customWidth="1"/>
    <col min="25" max="25" width="41.140625" style="111" customWidth="1"/>
    <col min="26" max="26" width="11.7109375" style="111" customWidth="1"/>
    <col min="27" max="27" width="29.7109375" style="111" customWidth="1"/>
    <col min="28" max="28" width="16.28515625" style="47" customWidth="1"/>
    <col min="29" max="29" width="5.140625" style="47"/>
    <col min="30" max="16384" width="5.140625" style="111"/>
  </cols>
  <sheetData>
    <row r="1" spans="2:27" ht="15.6" customHeight="1">
      <c r="B1" s="313"/>
      <c r="C1" s="313"/>
      <c r="D1" s="313" t="s">
        <v>0</v>
      </c>
      <c r="E1" s="313"/>
      <c r="F1" s="313"/>
      <c r="G1" s="313"/>
      <c r="H1" s="313"/>
      <c r="I1" s="313"/>
      <c r="J1" s="313"/>
      <c r="K1" s="313"/>
      <c r="L1" s="313"/>
      <c r="M1" s="313"/>
      <c r="N1" s="313"/>
      <c r="O1" s="313"/>
      <c r="P1" s="313"/>
      <c r="Q1" s="313"/>
      <c r="R1" s="313"/>
      <c r="S1" s="344" t="s">
        <v>1</v>
      </c>
      <c r="T1" s="344"/>
      <c r="U1" s="344"/>
      <c r="V1" s="344" t="s">
        <v>655</v>
      </c>
      <c r="W1" s="344"/>
      <c r="X1" s="344"/>
    </row>
    <row r="2" spans="2:27" ht="12.75">
      <c r="B2" s="313"/>
      <c r="C2" s="313"/>
      <c r="D2" s="313"/>
      <c r="E2" s="313"/>
      <c r="F2" s="313"/>
      <c r="G2" s="313"/>
      <c r="H2" s="313"/>
      <c r="I2" s="313"/>
      <c r="J2" s="313"/>
      <c r="K2" s="313"/>
      <c r="L2" s="313"/>
      <c r="M2" s="313"/>
      <c r="N2" s="313"/>
      <c r="O2" s="313"/>
      <c r="P2" s="313"/>
      <c r="Q2" s="313"/>
      <c r="R2" s="313"/>
      <c r="S2" s="344" t="s">
        <v>3</v>
      </c>
      <c r="T2" s="344"/>
      <c r="U2" s="344"/>
      <c r="V2" s="345" t="s">
        <v>656</v>
      </c>
      <c r="W2" s="345"/>
      <c r="X2" s="345"/>
    </row>
    <row r="3" spans="2:27" ht="12.75">
      <c r="B3" s="313"/>
      <c r="C3" s="313"/>
      <c r="D3" s="313" t="s">
        <v>486</v>
      </c>
      <c r="E3" s="313"/>
      <c r="F3" s="313"/>
      <c r="G3" s="313"/>
      <c r="H3" s="313"/>
      <c r="I3" s="313"/>
      <c r="J3" s="313"/>
      <c r="K3" s="313"/>
      <c r="L3" s="313"/>
      <c r="M3" s="313"/>
      <c r="N3" s="313"/>
      <c r="O3" s="313"/>
      <c r="P3" s="313"/>
      <c r="Q3" s="313"/>
      <c r="R3" s="313"/>
      <c r="S3" s="344" t="s">
        <v>5</v>
      </c>
      <c r="T3" s="344"/>
      <c r="U3" s="344"/>
      <c r="V3" s="344" t="s">
        <v>71</v>
      </c>
      <c r="W3" s="344"/>
      <c r="X3" s="344"/>
    </row>
    <row r="4" spans="2:27" ht="15.6" customHeight="1">
      <c r="B4" s="313"/>
      <c r="C4" s="313"/>
      <c r="D4" s="313"/>
      <c r="E4" s="313"/>
      <c r="F4" s="313"/>
      <c r="G4" s="313"/>
      <c r="H4" s="313"/>
      <c r="I4" s="313"/>
      <c r="J4" s="313"/>
      <c r="K4" s="313"/>
      <c r="L4" s="313"/>
      <c r="M4" s="313"/>
      <c r="N4" s="313"/>
      <c r="O4" s="313"/>
      <c r="P4" s="313"/>
      <c r="Q4" s="313"/>
      <c r="R4" s="313"/>
      <c r="S4" s="344" t="s">
        <v>487</v>
      </c>
      <c r="T4" s="344"/>
      <c r="U4" s="344"/>
      <c r="V4" s="343">
        <v>44725</v>
      </c>
      <c r="W4" s="313"/>
      <c r="X4" s="313"/>
    </row>
    <row r="5" spans="2:27" ht="9" customHeight="1">
      <c r="B5" s="307"/>
      <c r="C5" s="308"/>
      <c r="D5" s="308"/>
      <c r="E5" s="308"/>
      <c r="F5" s="308"/>
      <c r="G5" s="308"/>
      <c r="H5" s="308"/>
      <c r="I5" s="308"/>
      <c r="J5" s="308"/>
      <c r="K5" s="308"/>
      <c r="L5" s="308"/>
      <c r="M5" s="308"/>
      <c r="N5" s="308"/>
      <c r="O5" s="308"/>
      <c r="P5" s="308"/>
      <c r="Q5" s="308"/>
      <c r="R5" s="308"/>
      <c r="S5" s="308"/>
      <c r="T5" s="308"/>
      <c r="U5" s="308"/>
      <c r="V5" s="308"/>
      <c r="W5" s="308"/>
      <c r="X5" s="309"/>
    </row>
    <row r="6" spans="2:27" ht="18.600000000000001" customHeight="1">
      <c r="B6" s="314" t="s">
        <v>488</v>
      </c>
      <c r="C6" s="315"/>
      <c r="D6" s="315"/>
      <c r="E6" s="315"/>
      <c r="F6" s="315"/>
      <c r="G6" s="315"/>
      <c r="H6" s="315"/>
      <c r="I6" s="315"/>
      <c r="J6" s="315"/>
      <c r="K6" s="315"/>
      <c r="L6" s="315"/>
      <c r="M6" s="315"/>
      <c r="N6" s="315"/>
      <c r="O6" s="315"/>
      <c r="P6" s="315"/>
      <c r="Q6" s="315"/>
      <c r="R6" s="315"/>
      <c r="S6" s="315"/>
      <c r="T6" s="315"/>
      <c r="U6" s="315"/>
      <c r="V6" s="315"/>
      <c r="W6" s="315"/>
      <c r="X6" s="316"/>
    </row>
    <row r="7" spans="2:27" ht="16.899999999999999" customHeight="1">
      <c r="B7" s="307" t="s">
        <v>489</v>
      </c>
      <c r="C7" s="308"/>
      <c r="D7" s="308"/>
      <c r="E7" s="308"/>
      <c r="F7" s="308"/>
      <c r="G7" s="308"/>
      <c r="H7" s="309"/>
      <c r="I7" s="307" t="s">
        <v>490</v>
      </c>
      <c r="J7" s="308"/>
      <c r="K7" s="308"/>
      <c r="L7" s="308"/>
      <c r="M7" s="308"/>
      <c r="N7" s="308"/>
      <c r="O7" s="308"/>
      <c r="P7" s="308"/>
      <c r="Q7" s="308"/>
      <c r="R7" s="308"/>
      <c r="S7" s="308"/>
      <c r="T7" s="309"/>
      <c r="U7" s="307" t="s">
        <v>491</v>
      </c>
      <c r="V7" s="308"/>
      <c r="W7" s="308"/>
      <c r="X7" s="309"/>
    </row>
    <row r="8" spans="2:27" ht="26.65" customHeight="1">
      <c r="B8" s="301" t="s">
        <v>578</v>
      </c>
      <c r="C8" s="302"/>
      <c r="D8" s="302"/>
      <c r="E8" s="302"/>
      <c r="F8" s="302"/>
      <c r="G8" s="302"/>
      <c r="H8" s="303"/>
      <c r="I8" s="301" t="s">
        <v>579</v>
      </c>
      <c r="J8" s="302"/>
      <c r="K8" s="302"/>
      <c r="L8" s="302"/>
      <c r="M8" s="302"/>
      <c r="N8" s="302"/>
      <c r="O8" s="302"/>
      <c r="P8" s="302"/>
      <c r="Q8" s="302"/>
      <c r="R8" s="302"/>
      <c r="S8" s="302"/>
      <c r="T8" s="303"/>
      <c r="U8" s="301" t="s">
        <v>580</v>
      </c>
      <c r="V8" s="302"/>
      <c r="W8" s="302"/>
      <c r="X8" s="303"/>
    </row>
    <row r="9" spans="2:27" ht="19.149999999999999" customHeight="1">
      <c r="B9" s="314" t="s">
        <v>492</v>
      </c>
      <c r="C9" s="315"/>
      <c r="D9" s="315"/>
      <c r="E9" s="315"/>
      <c r="F9" s="315"/>
      <c r="G9" s="315"/>
      <c r="H9" s="315"/>
      <c r="I9" s="315"/>
      <c r="J9" s="315"/>
      <c r="K9" s="315"/>
      <c r="L9" s="315"/>
      <c r="M9" s="315"/>
      <c r="N9" s="315"/>
      <c r="O9" s="315"/>
      <c r="P9" s="315"/>
      <c r="Q9" s="315"/>
      <c r="R9" s="315"/>
      <c r="S9" s="315"/>
      <c r="T9" s="315"/>
      <c r="U9" s="315"/>
      <c r="V9" s="315"/>
      <c r="W9" s="315"/>
      <c r="X9" s="316"/>
    </row>
    <row r="10" spans="2:27" ht="15" customHeight="1">
      <c r="B10" s="313" t="s">
        <v>493</v>
      </c>
      <c r="C10" s="313"/>
      <c r="D10" s="313"/>
      <c r="E10" s="313"/>
      <c r="F10" s="313"/>
      <c r="G10" s="307" t="s">
        <v>494</v>
      </c>
      <c r="H10" s="308"/>
      <c r="I10" s="308"/>
      <c r="J10" s="308"/>
      <c r="K10" s="308"/>
      <c r="L10" s="308"/>
      <c r="M10" s="308"/>
      <c r="N10" s="308"/>
      <c r="O10" s="309"/>
      <c r="P10" s="307" t="s">
        <v>670</v>
      </c>
      <c r="Q10" s="308"/>
      <c r="R10" s="308"/>
      <c r="S10" s="308"/>
      <c r="T10" s="308"/>
      <c r="U10" s="309"/>
      <c r="V10" s="307" t="s">
        <v>3</v>
      </c>
      <c r="W10" s="308"/>
      <c r="X10" s="309"/>
    </row>
    <row r="11" spans="2:27" ht="34.9" customHeight="1">
      <c r="B11" s="278" t="s">
        <v>581</v>
      </c>
      <c r="C11" s="278"/>
      <c r="D11" s="278"/>
      <c r="E11" s="278"/>
      <c r="F11" s="278"/>
      <c r="G11" s="273" t="s">
        <v>607</v>
      </c>
      <c r="H11" s="274"/>
      <c r="I11" s="274"/>
      <c r="J11" s="274"/>
      <c r="K11" s="274"/>
      <c r="L11" s="274"/>
      <c r="M11" s="274"/>
      <c r="N11" s="274"/>
      <c r="O11" s="275"/>
      <c r="P11" s="301" t="s">
        <v>712</v>
      </c>
      <c r="Q11" s="302"/>
      <c r="R11" s="302"/>
      <c r="S11" s="302"/>
      <c r="T11" s="302"/>
      <c r="U11" s="303"/>
      <c r="V11" s="339" t="s">
        <v>710</v>
      </c>
      <c r="W11" s="340"/>
      <c r="X11" s="341"/>
    </row>
    <row r="12" spans="2:27" ht="49.9" customHeight="1">
      <c r="B12" s="313" t="s">
        <v>669</v>
      </c>
      <c r="C12" s="313"/>
      <c r="D12" s="313"/>
      <c r="E12" s="313"/>
      <c r="F12" s="313" t="s">
        <v>668</v>
      </c>
      <c r="G12" s="313"/>
      <c r="H12" s="313"/>
      <c r="I12" s="313"/>
      <c r="J12" s="313"/>
      <c r="K12" s="313"/>
      <c r="L12" s="313"/>
      <c r="M12" s="313"/>
      <c r="N12" s="342" t="s">
        <v>667</v>
      </c>
      <c r="O12" s="342"/>
      <c r="P12" s="342"/>
      <c r="Q12" s="342"/>
      <c r="R12" s="342"/>
      <c r="S12" s="313" t="s">
        <v>495</v>
      </c>
      <c r="T12" s="313"/>
      <c r="U12" s="313"/>
      <c r="V12" s="313"/>
      <c r="W12" s="313"/>
      <c r="X12" s="313"/>
    </row>
    <row r="13" spans="2:27" ht="81.599999999999994" customHeight="1">
      <c r="B13" s="278" t="s">
        <v>586</v>
      </c>
      <c r="C13" s="278"/>
      <c r="D13" s="278"/>
      <c r="E13" s="278"/>
      <c r="F13" s="278" t="s">
        <v>364</v>
      </c>
      <c r="G13" s="278"/>
      <c r="H13" s="278"/>
      <c r="I13" s="278"/>
      <c r="J13" s="278"/>
      <c r="K13" s="278"/>
      <c r="L13" s="278"/>
      <c r="M13" s="278"/>
      <c r="N13" s="278" t="s">
        <v>496</v>
      </c>
      <c r="O13" s="278"/>
      <c r="P13" s="278"/>
      <c r="Q13" s="278"/>
      <c r="R13" s="278"/>
      <c r="S13" s="278" t="s">
        <v>496</v>
      </c>
      <c r="T13" s="278"/>
      <c r="U13" s="278"/>
      <c r="V13" s="278"/>
      <c r="W13" s="278"/>
      <c r="X13" s="278"/>
    </row>
    <row r="14" spans="2:27" ht="16.149999999999999" customHeight="1">
      <c r="B14" s="333" t="s">
        <v>497</v>
      </c>
      <c r="C14" s="334"/>
      <c r="D14" s="334"/>
      <c r="E14" s="334"/>
      <c r="F14" s="335"/>
      <c r="G14" s="321" t="s">
        <v>666</v>
      </c>
      <c r="H14" s="328"/>
      <c r="I14" s="328"/>
      <c r="J14" s="322"/>
      <c r="K14" s="333" t="s">
        <v>665</v>
      </c>
      <c r="L14" s="334"/>
      <c r="M14" s="334"/>
      <c r="N14" s="335"/>
      <c r="O14" s="307" t="s">
        <v>498</v>
      </c>
      <c r="P14" s="308"/>
      <c r="Q14" s="308"/>
      <c r="R14" s="308"/>
      <c r="S14" s="308"/>
      <c r="T14" s="308"/>
      <c r="U14" s="308"/>
      <c r="V14" s="308"/>
      <c r="W14" s="308"/>
      <c r="X14" s="309"/>
      <c r="Y14" s="48"/>
      <c r="Z14" s="48"/>
      <c r="AA14" s="48"/>
    </row>
    <row r="15" spans="2:27" ht="64.900000000000006" customHeight="1">
      <c r="B15" s="336"/>
      <c r="C15" s="337"/>
      <c r="D15" s="337"/>
      <c r="E15" s="337"/>
      <c r="F15" s="338"/>
      <c r="G15" s="323"/>
      <c r="H15" s="329"/>
      <c r="I15" s="329"/>
      <c r="J15" s="324"/>
      <c r="K15" s="336"/>
      <c r="L15" s="337"/>
      <c r="M15" s="337"/>
      <c r="N15" s="338"/>
      <c r="O15" s="307" t="s">
        <v>499</v>
      </c>
      <c r="P15" s="308"/>
      <c r="Q15" s="308"/>
      <c r="R15" s="309"/>
      <c r="S15" s="310" t="s">
        <v>500</v>
      </c>
      <c r="T15" s="311"/>
      <c r="U15" s="312"/>
      <c r="V15" s="310" t="s">
        <v>501</v>
      </c>
      <c r="W15" s="311"/>
      <c r="X15" s="312"/>
      <c r="Y15" s="48"/>
      <c r="Z15" s="48"/>
      <c r="AA15" s="48"/>
    </row>
    <row r="16" spans="2:27" ht="25.9" customHeight="1">
      <c r="B16" s="330" t="s">
        <v>681</v>
      </c>
      <c r="C16" s="330"/>
      <c r="D16" s="330"/>
      <c r="E16" s="330"/>
      <c r="F16" s="330"/>
      <c r="G16" s="331" t="s">
        <v>582</v>
      </c>
      <c r="H16" s="331"/>
      <c r="I16" s="331"/>
      <c r="J16" s="331"/>
      <c r="K16" s="331">
        <v>1</v>
      </c>
      <c r="L16" s="331"/>
      <c r="M16" s="331"/>
      <c r="N16" s="331"/>
      <c r="O16" s="72" t="s">
        <v>664</v>
      </c>
      <c r="P16" s="72" t="s">
        <v>502</v>
      </c>
      <c r="Q16" s="72" t="s">
        <v>663</v>
      </c>
      <c r="R16" s="72" t="s">
        <v>662</v>
      </c>
      <c r="S16" s="278" t="s">
        <v>587</v>
      </c>
      <c r="T16" s="278"/>
      <c r="U16" s="278"/>
      <c r="V16" s="332" t="s">
        <v>502</v>
      </c>
      <c r="W16" s="332"/>
      <c r="X16" s="332"/>
    </row>
    <row r="17" spans="2:27" ht="87.6" customHeight="1">
      <c r="B17" s="330"/>
      <c r="C17" s="330"/>
      <c r="D17" s="330"/>
      <c r="E17" s="330"/>
      <c r="F17" s="330"/>
      <c r="G17" s="331"/>
      <c r="H17" s="331"/>
      <c r="I17" s="331"/>
      <c r="J17" s="331"/>
      <c r="K17" s="331"/>
      <c r="L17" s="331"/>
      <c r="M17" s="331"/>
      <c r="N17" s="331"/>
      <c r="O17" s="106" t="s">
        <v>496</v>
      </c>
      <c r="P17" s="106">
        <v>1</v>
      </c>
      <c r="Q17" s="106">
        <v>1</v>
      </c>
      <c r="R17" s="106">
        <v>1</v>
      </c>
      <c r="S17" s="278"/>
      <c r="T17" s="278"/>
      <c r="U17" s="278"/>
      <c r="V17" s="332"/>
      <c r="W17" s="332"/>
      <c r="X17" s="332"/>
    </row>
    <row r="18" spans="2:27" ht="18" customHeight="1">
      <c r="B18" s="314" t="s">
        <v>503</v>
      </c>
      <c r="C18" s="315"/>
      <c r="D18" s="315"/>
      <c r="E18" s="315"/>
      <c r="F18" s="315"/>
      <c r="G18" s="315"/>
      <c r="H18" s="315"/>
      <c r="I18" s="315"/>
      <c r="J18" s="315"/>
      <c r="K18" s="315"/>
      <c r="L18" s="315"/>
      <c r="M18" s="315"/>
      <c r="N18" s="315"/>
      <c r="O18" s="315"/>
      <c r="P18" s="315"/>
      <c r="Q18" s="315"/>
      <c r="R18" s="315"/>
      <c r="S18" s="315"/>
      <c r="T18" s="315"/>
      <c r="U18" s="315"/>
      <c r="V18" s="315"/>
      <c r="W18" s="315"/>
      <c r="X18" s="316"/>
      <c r="Z18" s="111" t="s">
        <v>504</v>
      </c>
    </row>
    <row r="19" spans="2:27" ht="34.9" customHeight="1">
      <c r="B19" s="319" t="s">
        <v>505</v>
      </c>
      <c r="C19" s="321" t="s">
        <v>506</v>
      </c>
      <c r="D19" s="322"/>
      <c r="E19" s="321" t="s">
        <v>507</v>
      </c>
      <c r="F19" s="322"/>
      <c r="G19" s="325" t="s">
        <v>508</v>
      </c>
      <c r="H19" s="326"/>
      <c r="I19" s="326"/>
      <c r="J19" s="326"/>
      <c r="K19" s="326"/>
      <c r="L19" s="326"/>
      <c r="M19" s="326"/>
      <c r="N19" s="326"/>
      <c r="O19" s="326"/>
      <c r="P19" s="326"/>
      <c r="Q19" s="326"/>
      <c r="R19" s="327"/>
      <c r="S19" s="321" t="s">
        <v>509</v>
      </c>
      <c r="T19" s="328"/>
      <c r="U19" s="328"/>
      <c r="V19" s="328"/>
      <c r="W19" s="328"/>
      <c r="X19" s="322"/>
    </row>
    <row r="20" spans="2:27" ht="28.5" customHeight="1">
      <c r="B20" s="320"/>
      <c r="C20" s="323"/>
      <c r="D20" s="324"/>
      <c r="E20" s="323"/>
      <c r="F20" s="324"/>
      <c r="G20" s="307" t="s">
        <v>510</v>
      </c>
      <c r="H20" s="308"/>
      <c r="I20" s="309"/>
      <c r="J20" s="307" t="s">
        <v>511</v>
      </c>
      <c r="K20" s="308"/>
      <c r="L20" s="309"/>
      <c r="M20" s="310" t="s">
        <v>512</v>
      </c>
      <c r="N20" s="311"/>
      <c r="O20" s="312"/>
      <c r="P20" s="310" t="s">
        <v>513</v>
      </c>
      <c r="Q20" s="311"/>
      <c r="R20" s="312"/>
      <c r="S20" s="323"/>
      <c r="T20" s="329"/>
      <c r="U20" s="329"/>
      <c r="V20" s="329"/>
      <c r="W20" s="329"/>
      <c r="X20" s="324"/>
    </row>
    <row r="21" spans="2:27" ht="43.9" customHeight="1">
      <c r="B21" s="102" t="s">
        <v>606</v>
      </c>
      <c r="C21" s="273" t="s">
        <v>534</v>
      </c>
      <c r="D21" s="275"/>
      <c r="E21" s="317">
        <v>1</v>
      </c>
      <c r="F21" s="318"/>
      <c r="G21" s="317">
        <v>1</v>
      </c>
      <c r="H21" s="274"/>
      <c r="I21" s="275"/>
      <c r="J21" s="317" t="s">
        <v>680</v>
      </c>
      <c r="K21" s="274"/>
      <c r="L21" s="275"/>
      <c r="M21" s="317" t="s">
        <v>714</v>
      </c>
      <c r="N21" s="274"/>
      <c r="O21" s="275"/>
      <c r="P21" s="273" t="s">
        <v>514</v>
      </c>
      <c r="Q21" s="274"/>
      <c r="R21" s="275"/>
      <c r="S21" s="273" t="s">
        <v>583</v>
      </c>
      <c r="T21" s="274"/>
      <c r="U21" s="274"/>
      <c r="V21" s="274"/>
      <c r="W21" s="274"/>
      <c r="X21" s="275"/>
    </row>
    <row r="22" spans="2:27" ht="25.15" customHeight="1">
      <c r="B22" s="313" t="s">
        <v>515</v>
      </c>
      <c r="C22" s="313"/>
      <c r="D22" s="313"/>
      <c r="E22" s="313"/>
      <c r="F22" s="313"/>
      <c r="G22" s="313"/>
      <c r="H22" s="313"/>
      <c r="I22" s="313"/>
      <c r="J22" s="313"/>
      <c r="K22" s="313"/>
      <c r="L22" s="313"/>
      <c r="M22" s="313"/>
      <c r="N22" s="313" t="s">
        <v>516</v>
      </c>
      <c r="O22" s="313"/>
      <c r="P22" s="313"/>
      <c r="Q22" s="313"/>
      <c r="R22" s="313"/>
      <c r="S22" s="313"/>
      <c r="T22" s="313"/>
      <c r="U22" s="313"/>
      <c r="V22" s="313"/>
      <c r="W22" s="313"/>
      <c r="X22" s="313"/>
    </row>
    <row r="23" spans="2:27" ht="45.4" customHeight="1">
      <c r="B23" s="278" t="s">
        <v>711</v>
      </c>
      <c r="C23" s="278"/>
      <c r="D23" s="278"/>
      <c r="E23" s="278"/>
      <c r="F23" s="278"/>
      <c r="G23" s="278"/>
      <c r="H23" s="278"/>
      <c r="I23" s="278"/>
      <c r="J23" s="278"/>
      <c r="K23" s="278"/>
      <c r="L23" s="278"/>
      <c r="M23" s="278"/>
      <c r="N23" s="278" t="s">
        <v>682</v>
      </c>
      <c r="O23" s="278"/>
      <c r="P23" s="278"/>
      <c r="Q23" s="278"/>
      <c r="R23" s="278"/>
      <c r="S23" s="278"/>
      <c r="T23" s="278"/>
      <c r="U23" s="278"/>
      <c r="V23" s="278"/>
      <c r="W23" s="278"/>
      <c r="X23" s="278"/>
      <c r="AA23" s="49"/>
    </row>
    <row r="24" spans="2:27" ht="19.149999999999999" customHeight="1">
      <c r="B24" s="314" t="s">
        <v>517</v>
      </c>
      <c r="C24" s="315"/>
      <c r="D24" s="315"/>
      <c r="E24" s="315"/>
      <c r="F24" s="315"/>
      <c r="G24" s="315"/>
      <c r="H24" s="315"/>
      <c r="I24" s="315"/>
      <c r="J24" s="315"/>
      <c r="K24" s="315"/>
      <c r="L24" s="315"/>
      <c r="M24" s="315"/>
      <c r="N24" s="315"/>
      <c r="O24" s="315"/>
      <c r="P24" s="315"/>
      <c r="Q24" s="315"/>
      <c r="R24" s="315"/>
      <c r="S24" s="315"/>
      <c r="T24" s="315"/>
      <c r="U24" s="315"/>
      <c r="V24" s="315"/>
      <c r="W24" s="315"/>
      <c r="X24" s="316"/>
    </row>
    <row r="25" spans="2:27" ht="19.149999999999999" customHeight="1">
      <c r="B25" s="305" t="s">
        <v>518</v>
      </c>
      <c r="C25" s="306"/>
      <c r="D25" s="307" t="s">
        <v>671</v>
      </c>
      <c r="E25" s="308"/>
      <c r="F25" s="308"/>
      <c r="G25" s="308"/>
      <c r="H25" s="309"/>
      <c r="I25" s="307" t="s">
        <v>672</v>
      </c>
      <c r="J25" s="308"/>
      <c r="K25" s="308"/>
      <c r="L25" s="308"/>
      <c r="M25" s="309"/>
      <c r="N25" s="307" t="s">
        <v>673</v>
      </c>
      <c r="O25" s="308"/>
      <c r="P25" s="308"/>
      <c r="Q25" s="308"/>
      <c r="R25" s="308"/>
      <c r="S25" s="309"/>
      <c r="T25" s="310" t="s">
        <v>674</v>
      </c>
      <c r="U25" s="311"/>
      <c r="V25" s="311"/>
      <c r="W25" s="311"/>
      <c r="X25" s="312"/>
    </row>
    <row r="26" spans="2:27" ht="19.149999999999999" customHeight="1">
      <c r="B26" s="300" t="s">
        <v>519</v>
      </c>
      <c r="C26" s="300"/>
      <c r="D26" s="301">
        <v>2</v>
      </c>
      <c r="E26" s="302"/>
      <c r="F26" s="302"/>
      <c r="G26" s="302"/>
      <c r="H26" s="303"/>
      <c r="I26" s="301">
        <v>2</v>
      </c>
      <c r="J26" s="302"/>
      <c r="K26" s="302"/>
      <c r="L26" s="302"/>
      <c r="M26" s="303"/>
      <c r="N26" s="301">
        <v>0</v>
      </c>
      <c r="O26" s="302"/>
      <c r="P26" s="302"/>
      <c r="Q26" s="302"/>
      <c r="R26" s="302"/>
      <c r="S26" s="303"/>
      <c r="T26" s="301">
        <v>0</v>
      </c>
      <c r="U26" s="302"/>
      <c r="V26" s="302"/>
      <c r="W26" s="302"/>
      <c r="X26" s="303"/>
      <c r="Z26" s="51"/>
      <c r="AA26" s="51"/>
    </row>
    <row r="27" spans="2:27" ht="19.149999999999999" customHeight="1">
      <c r="B27" s="300" t="s">
        <v>520</v>
      </c>
      <c r="C27" s="300"/>
      <c r="D27" s="301">
        <v>2</v>
      </c>
      <c r="E27" s="302"/>
      <c r="F27" s="302"/>
      <c r="G27" s="302"/>
      <c r="H27" s="303"/>
      <c r="I27" s="301">
        <v>2</v>
      </c>
      <c r="J27" s="302"/>
      <c r="K27" s="302"/>
      <c r="L27" s="302"/>
      <c r="M27" s="303"/>
      <c r="N27" s="301">
        <v>0</v>
      </c>
      <c r="O27" s="302"/>
      <c r="P27" s="302"/>
      <c r="Q27" s="302"/>
      <c r="R27" s="302"/>
      <c r="S27" s="303"/>
      <c r="T27" s="301">
        <v>0</v>
      </c>
      <c r="U27" s="302"/>
      <c r="V27" s="302"/>
      <c r="W27" s="302"/>
      <c r="X27" s="303"/>
      <c r="Y27" s="49"/>
    </row>
    <row r="28" spans="2:27" ht="19.899999999999999" customHeight="1">
      <c r="B28" s="304" t="s">
        <v>661</v>
      </c>
      <c r="C28" s="304"/>
      <c r="D28" s="304"/>
      <c r="E28" s="304"/>
      <c r="F28" s="304"/>
      <c r="G28" s="304"/>
      <c r="H28" s="304"/>
      <c r="I28" s="304"/>
      <c r="J28" s="304"/>
      <c r="K28" s="304"/>
      <c r="L28" s="304"/>
      <c r="M28" s="304"/>
      <c r="N28" s="304"/>
      <c r="O28" s="304"/>
      <c r="P28" s="304"/>
      <c r="Q28" s="304"/>
      <c r="R28" s="304"/>
      <c r="S28" s="304"/>
      <c r="T28" s="304"/>
      <c r="U28" s="304"/>
      <c r="V28" s="304"/>
      <c r="W28" s="304"/>
      <c r="X28" s="304"/>
    </row>
    <row r="29" spans="2:27" ht="19.899999999999999" customHeight="1">
      <c r="B29" s="107"/>
      <c r="C29" s="108"/>
      <c r="D29" s="108"/>
      <c r="E29" s="108"/>
      <c r="F29" s="108"/>
      <c r="G29" s="108"/>
      <c r="H29" s="108"/>
      <c r="I29" s="108"/>
      <c r="J29" s="108"/>
      <c r="K29" s="108"/>
      <c r="L29" s="108"/>
      <c r="M29" s="108"/>
      <c r="N29" s="108"/>
      <c r="O29" s="108"/>
      <c r="P29" s="108"/>
      <c r="Q29" s="108"/>
      <c r="R29" s="108"/>
      <c r="S29" s="108"/>
      <c r="T29" s="108"/>
      <c r="U29" s="108"/>
      <c r="V29" s="108"/>
      <c r="W29" s="108"/>
      <c r="X29" s="109"/>
    </row>
    <row r="30" spans="2:27" ht="25.5">
      <c r="B30" s="103" t="s">
        <v>521</v>
      </c>
      <c r="C30" s="105" t="s">
        <v>522</v>
      </c>
      <c r="D30" s="105" t="s">
        <v>523</v>
      </c>
      <c r="E30" s="52" t="s">
        <v>524</v>
      </c>
      <c r="H30" s="294"/>
      <c r="I30" s="294"/>
      <c r="J30" s="294"/>
      <c r="K30" s="294"/>
      <c r="L30" s="294"/>
      <c r="M30" s="294"/>
      <c r="N30" s="294"/>
      <c r="O30" s="294"/>
      <c r="P30" s="294"/>
      <c r="Q30" s="294"/>
      <c r="R30" s="294"/>
      <c r="S30" s="296"/>
      <c r="T30" s="296"/>
      <c r="U30" s="296"/>
      <c r="V30" s="296"/>
      <c r="W30" s="296"/>
      <c r="X30" s="297"/>
    </row>
    <row r="31" spans="2:27" ht="17.649999999999999" customHeight="1">
      <c r="B31" s="50" t="s">
        <v>525</v>
      </c>
      <c r="C31" s="53">
        <f>IF(ISERROR($D$26/$D$27),0,$D$26/$D$27)</f>
        <v>1</v>
      </c>
      <c r="D31" s="54">
        <f>$E$21</f>
        <v>1</v>
      </c>
      <c r="E31" s="270">
        <f>AVERAGE(C31:C34)*0.25</f>
        <v>0.125</v>
      </c>
      <c r="H31" s="295"/>
      <c r="I31" s="295"/>
      <c r="J31" s="294"/>
      <c r="K31" s="294"/>
      <c r="L31" s="55"/>
      <c r="M31" s="74"/>
      <c r="N31" s="295"/>
      <c r="O31" s="295"/>
      <c r="P31" s="295"/>
      <c r="Q31" s="295"/>
      <c r="R31" s="295"/>
      <c r="S31" s="298"/>
      <c r="T31" s="298"/>
      <c r="U31" s="298"/>
      <c r="V31" s="298"/>
      <c r="W31" s="298"/>
      <c r="X31" s="299"/>
    </row>
    <row r="32" spans="2:27" ht="17.649999999999999" customHeight="1">
      <c r="B32" s="50" t="s">
        <v>703</v>
      </c>
      <c r="C32" s="53">
        <f>IF(ISERROR($I$26/$I$27),0,$I$26/$I$27)</f>
        <v>1</v>
      </c>
      <c r="D32" s="54">
        <f>$E$21</f>
        <v>1</v>
      </c>
      <c r="E32" s="271"/>
      <c r="H32" s="294"/>
      <c r="I32" s="294"/>
      <c r="J32" s="294"/>
      <c r="K32" s="294"/>
      <c r="L32" s="56"/>
      <c r="M32" s="55"/>
      <c r="N32" s="294"/>
      <c r="O32" s="294"/>
      <c r="P32" s="294"/>
      <c r="Q32" s="294"/>
      <c r="R32" s="294"/>
      <c r="S32" s="298"/>
      <c r="T32" s="298"/>
      <c r="U32" s="298"/>
      <c r="V32" s="298"/>
      <c r="W32" s="298"/>
      <c r="X32" s="299"/>
    </row>
    <row r="33" spans="2:27" ht="17.649999999999999" customHeight="1">
      <c r="B33" s="50" t="s">
        <v>704</v>
      </c>
      <c r="C33" s="53">
        <f>IF(ISERROR($N$26/$N$27),0,$N$26/$N$27)</f>
        <v>0</v>
      </c>
      <c r="D33" s="54">
        <f>$E$21</f>
        <v>1</v>
      </c>
      <c r="E33" s="271"/>
      <c r="H33" s="294"/>
      <c r="I33" s="294"/>
      <c r="J33" s="294"/>
      <c r="K33" s="294"/>
      <c r="L33" s="56"/>
      <c r="M33" s="55"/>
      <c r="N33" s="294"/>
      <c r="O33" s="294"/>
      <c r="P33" s="294"/>
      <c r="Q33" s="294"/>
      <c r="R33" s="294"/>
      <c r="S33" s="298"/>
      <c r="T33" s="298"/>
      <c r="U33" s="298"/>
      <c r="V33" s="298"/>
      <c r="W33" s="298"/>
      <c r="X33" s="299"/>
    </row>
    <row r="34" spans="2:27" ht="17.649999999999999" customHeight="1">
      <c r="B34" s="50" t="s">
        <v>705</v>
      </c>
      <c r="C34" s="53">
        <f>IF(ISERROR($T$26/$T$27),0,$T$26/$T$27)</f>
        <v>0</v>
      </c>
      <c r="D34" s="54">
        <f>$E$21</f>
        <v>1</v>
      </c>
      <c r="E34" s="272"/>
      <c r="H34" s="294"/>
      <c r="I34" s="294"/>
      <c r="J34" s="294"/>
      <c r="K34" s="294"/>
      <c r="L34" s="56"/>
      <c r="M34" s="55"/>
      <c r="N34" s="294"/>
      <c r="O34" s="294"/>
      <c r="P34" s="294"/>
      <c r="Q34" s="294"/>
      <c r="R34" s="294"/>
      <c r="S34" s="298"/>
      <c r="T34" s="298"/>
      <c r="U34" s="298"/>
      <c r="V34" s="298"/>
      <c r="W34" s="298"/>
      <c r="X34" s="299"/>
    </row>
    <row r="35" spans="2:27" ht="52.5" customHeight="1">
      <c r="B35" s="267" t="s">
        <v>702</v>
      </c>
      <c r="C35" s="268"/>
      <c r="D35" s="268"/>
      <c r="E35" s="269"/>
      <c r="H35" s="294"/>
      <c r="I35" s="294"/>
      <c r="J35" s="294"/>
      <c r="K35" s="294"/>
      <c r="L35" s="56"/>
      <c r="M35" s="55"/>
      <c r="N35" s="294"/>
      <c r="O35" s="294"/>
      <c r="P35" s="294"/>
      <c r="Q35" s="294"/>
      <c r="R35" s="294"/>
      <c r="S35" s="298"/>
      <c r="T35" s="298"/>
      <c r="U35" s="298"/>
      <c r="V35" s="298"/>
      <c r="W35" s="298"/>
      <c r="X35" s="299"/>
    </row>
    <row r="36" spans="2:27" ht="17.649999999999999" customHeight="1">
      <c r="B36" s="93"/>
      <c r="C36" s="59"/>
      <c r="D36" s="73"/>
      <c r="E36" s="73"/>
      <c r="H36" s="294"/>
      <c r="I36" s="294"/>
      <c r="J36" s="294"/>
      <c r="K36" s="294"/>
      <c r="L36" s="56"/>
      <c r="M36" s="55"/>
      <c r="N36" s="294"/>
      <c r="O36" s="294"/>
      <c r="P36" s="294"/>
      <c r="Q36" s="294"/>
      <c r="R36" s="294"/>
      <c r="S36" s="298"/>
      <c r="T36" s="298"/>
      <c r="U36" s="298"/>
      <c r="V36" s="298"/>
      <c r="W36" s="298"/>
      <c r="X36" s="299"/>
    </row>
    <row r="37" spans="2:27" ht="69" customHeight="1">
      <c r="B37" s="94"/>
      <c r="H37" s="294"/>
      <c r="I37" s="294"/>
      <c r="J37" s="294"/>
      <c r="K37" s="294"/>
      <c r="L37" s="56"/>
      <c r="M37" s="55"/>
      <c r="N37" s="294"/>
      <c r="O37" s="294"/>
      <c r="P37" s="294"/>
      <c r="Q37" s="294"/>
      <c r="R37" s="294"/>
      <c r="S37" s="298"/>
      <c r="T37" s="298"/>
      <c r="U37" s="298"/>
      <c r="V37" s="298"/>
      <c r="W37" s="298"/>
      <c r="X37" s="299"/>
    </row>
    <row r="38" spans="2:27" ht="17.649999999999999" customHeight="1">
      <c r="B38" s="71"/>
      <c r="C38" s="59"/>
      <c r="D38" s="73"/>
      <c r="E38" s="73"/>
      <c r="H38" s="294"/>
      <c r="I38" s="294"/>
      <c r="J38" s="294"/>
      <c r="K38" s="294"/>
      <c r="L38" s="56"/>
      <c r="M38" s="55"/>
      <c r="N38" s="294"/>
      <c r="O38" s="294"/>
      <c r="P38" s="294"/>
      <c r="Q38" s="294"/>
      <c r="R38" s="294"/>
      <c r="S38" s="298"/>
      <c r="T38" s="298"/>
      <c r="U38" s="298"/>
      <c r="V38" s="298"/>
      <c r="W38" s="298"/>
      <c r="X38" s="299"/>
    </row>
    <row r="39" spans="2:27" ht="17.649999999999999" customHeight="1">
      <c r="B39" s="71"/>
      <c r="C39" s="59"/>
      <c r="D39" s="73"/>
      <c r="E39" s="73"/>
      <c r="H39" s="294"/>
      <c r="I39" s="294"/>
      <c r="J39" s="294"/>
      <c r="K39" s="294"/>
      <c r="L39" s="56"/>
      <c r="M39" s="55"/>
      <c r="N39" s="294"/>
      <c r="O39" s="294"/>
      <c r="P39" s="294"/>
      <c r="Q39" s="294"/>
      <c r="R39" s="294"/>
      <c r="S39" s="298"/>
      <c r="T39" s="298"/>
      <c r="U39" s="298"/>
      <c r="V39" s="298"/>
      <c r="W39" s="298"/>
      <c r="X39" s="299"/>
    </row>
    <row r="40" spans="2:27" ht="25.5" customHeight="1">
      <c r="B40" s="94"/>
      <c r="H40" s="294"/>
      <c r="I40" s="294"/>
      <c r="J40" s="294"/>
      <c r="K40" s="294"/>
      <c r="L40" s="56"/>
      <c r="M40" s="55"/>
      <c r="N40" s="294"/>
      <c r="O40" s="294"/>
      <c r="P40" s="294"/>
      <c r="Q40" s="294"/>
      <c r="R40" s="294"/>
      <c r="S40" s="298"/>
      <c r="T40" s="298"/>
      <c r="U40" s="298"/>
      <c r="V40" s="298"/>
      <c r="W40" s="298"/>
      <c r="X40" s="299"/>
    </row>
    <row r="41" spans="2:27" ht="17.649999999999999" customHeight="1">
      <c r="B41" s="71"/>
      <c r="C41" s="59"/>
      <c r="D41" s="73"/>
      <c r="E41" s="73"/>
      <c r="H41" s="294"/>
      <c r="I41" s="294"/>
      <c r="J41" s="294"/>
      <c r="K41" s="294"/>
      <c r="L41" s="56"/>
      <c r="M41" s="55"/>
      <c r="N41" s="294"/>
      <c r="O41" s="294"/>
      <c r="P41" s="294"/>
      <c r="Q41" s="294"/>
      <c r="R41" s="294"/>
      <c r="S41" s="298"/>
      <c r="T41" s="298"/>
      <c r="U41" s="298"/>
      <c r="V41" s="298"/>
      <c r="W41" s="298"/>
      <c r="X41" s="299"/>
    </row>
    <row r="42" spans="2:27" ht="17.25" customHeight="1">
      <c r="B42" s="71"/>
      <c r="C42" s="59"/>
      <c r="D42" s="73"/>
      <c r="E42" s="73"/>
      <c r="H42" s="294"/>
      <c r="I42" s="294"/>
      <c r="J42" s="294"/>
      <c r="K42" s="294"/>
      <c r="L42" s="56"/>
      <c r="M42" s="55"/>
      <c r="N42" s="294"/>
      <c r="O42" s="294"/>
      <c r="P42" s="294"/>
      <c r="Q42" s="294"/>
      <c r="R42" s="294"/>
      <c r="S42" s="296"/>
      <c r="T42" s="296"/>
      <c r="U42" s="296"/>
      <c r="V42" s="296"/>
      <c r="W42" s="296"/>
      <c r="X42" s="297"/>
    </row>
    <row r="43" spans="2:27" ht="17.25" customHeight="1">
      <c r="B43" s="75"/>
      <c r="C43" s="76"/>
      <c r="D43" s="77"/>
      <c r="E43" s="77"/>
      <c r="F43" s="66"/>
      <c r="G43" s="66"/>
      <c r="H43" s="66"/>
      <c r="I43" s="66"/>
      <c r="J43" s="66"/>
      <c r="K43" s="66"/>
      <c r="L43" s="67"/>
      <c r="M43" s="110"/>
      <c r="N43" s="66"/>
      <c r="O43" s="66"/>
      <c r="P43" s="66"/>
      <c r="Q43" s="66"/>
      <c r="R43" s="66"/>
      <c r="S43" s="66"/>
      <c r="T43" s="66"/>
      <c r="U43" s="66"/>
      <c r="V43" s="66"/>
      <c r="W43" s="66"/>
      <c r="X43" s="68"/>
    </row>
    <row r="44" spans="2:27" ht="15.75" customHeight="1">
      <c r="B44" s="283" t="s">
        <v>660</v>
      </c>
      <c r="C44" s="283"/>
      <c r="D44" s="283"/>
      <c r="E44" s="283"/>
      <c r="F44" s="283"/>
      <c r="G44" s="283"/>
      <c r="H44" s="283"/>
      <c r="I44" s="283"/>
      <c r="J44" s="283"/>
      <c r="K44" s="283"/>
      <c r="L44" s="283"/>
      <c r="M44" s="283"/>
      <c r="N44" s="283"/>
      <c r="O44" s="283"/>
      <c r="P44" s="283"/>
      <c r="Q44" s="283"/>
      <c r="R44" s="283"/>
      <c r="S44" s="283"/>
      <c r="T44" s="283"/>
      <c r="U44" s="283"/>
      <c r="V44" s="283"/>
      <c r="W44" s="283"/>
      <c r="X44" s="283"/>
      <c r="Z44" s="57"/>
    </row>
    <row r="45" spans="2:27" ht="93.75" customHeight="1">
      <c r="B45" s="284" t="s">
        <v>758</v>
      </c>
      <c r="C45" s="285"/>
      <c r="D45" s="285"/>
      <c r="E45" s="285"/>
      <c r="F45" s="285"/>
      <c r="G45" s="285"/>
      <c r="H45" s="285"/>
      <c r="I45" s="285"/>
      <c r="J45" s="285"/>
      <c r="K45" s="285"/>
      <c r="L45" s="285"/>
      <c r="M45" s="285"/>
      <c r="N45" s="285"/>
      <c r="O45" s="285"/>
      <c r="P45" s="285"/>
      <c r="Q45" s="285"/>
      <c r="R45" s="285"/>
      <c r="S45" s="285"/>
      <c r="T45" s="285"/>
      <c r="U45" s="285"/>
      <c r="V45" s="285"/>
      <c r="W45" s="285"/>
      <c r="X45" s="286"/>
      <c r="Y45" s="55"/>
      <c r="Z45" s="55"/>
      <c r="AA45" s="55"/>
    </row>
    <row r="46" spans="2:27" ht="18" customHeight="1">
      <c r="B46" s="287" t="s">
        <v>526</v>
      </c>
      <c r="C46" s="287"/>
      <c r="D46" s="287"/>
      <c r="E46" s="287"/>
      <c r="F46" s="287"/>
      <c r="G46" s="287"/>
      <c r="H46" s="287"/>
      <c r="I46" s="287"/>
      <c r="J46" s="287"/>
      <c r="K46" s="287"/>
      <c r="L46" s="287"/>
      <c r="M46" s="287"/>
      <c r="N46" s="287"/>
      <c r="O46" s="287"/>
      <c r="P46" s="287"/>
      <c r="Q46" s="287"/>
      <c r="R46" s="287"/>
      <c r="S46" s="287"/>
      <c r="T46" s="287"/>
      <c r="U46" s="287"/>
      <c r="V46" s="287"/>
      <c r="W46" s="287"/>
      <c r="X46" s="287"/>
      <c r="Y46" s="58"/>
      <c r="Z46" s="59"/>
      <c r="AA46" s="56"/>
    </row>
    <row r="47" spans="2:27" ht="32.25" customHeight="1">
      <c r="B47" s="288" t="s">
        <v>496</v>
      </c>
      <c r="C47" s="289"/>
      <c r="D47" s="289"/>
      <c r="E47" s="289"/>
      <c r="F47" s="289"/>
      <c r="G47" s="289"/>
      <c r="H47" s="289"/>
      <c r="I47" s="289"/>
      <c r="J47" s="289"/>
      <c r="K47" s="289"/>
      <c r="L47" s="289"/>
      <c r="M47" s="289"/>
      <c r="N47" s="289"/>
      <c r="O47" s="289"/>
      <c r="P47" s="289"/>
      <c r="Q47" s="289"/>
      <c r="R47" s="289"/>
      <c r="S47" s="289"/>
      <c r="T47" s="289"/>
      <c r="U47" s="289"/>
      <c r="V47" s="289"/>
      <c r="W47" s="289"/>
      <c r="X47" s="290"/>
      <c r="Y47" s="58"/>
      <c r="Z47" s="59"/>
      <c r="AA47" s="56"/>
    </row>
    <row r="48" spans="2:27" ht="16.149999999999999" customHeight="1">
      <c r="B48" s="287" t="s">
        <v>659</v>
      </c>
      <c r="C48" s="287"/>
      <c r="D48" s="287"/>
      <c r="E48" s="287"/>
      <c r="F48" s="287"/>
      <c r="G48" s="287"/>
      <c r="H48" s="287"/>
      <c r="I48" s="287"/>
      <c r="J48" s="287"/>
      <c r="K48" s="287"/>
      <c r="L48" s="287"/>
      <c r="M48" s="287"/>
      <c r="N48" s="287"/>
      <c r="O48" s="287"/>
      <c r="P48" s="287"/>
      <c r="Q48" s="287"/>
      <c r="R48" s="287"/>
      <c r="S48" s="287"/>
      <c r="T48" s="287"/>
      <c r="U48" s="287"/>
      <c r="V48" s="287"/>
      <c r="W48" s="287"/>
      <c r="X48" s="287"/>
      <c r="Y48" s="58"/>
      <c r="Z48" s="59"/>
      <c r="AA48" s="56"/>
    </row>
    <row r="49" spans="2:27" ht="15.6" customHeight="1">
      <c r="B49" s="60" t="s">
        <v>3</v>
      </c>
      <c r="C49" s="291" t="s">
        <v>527</v>
      </c>
      <c r="D49" s="292"/>
      <c r="E49" s="293" t="s">
        <v>528</v>
      </c>
      <c r="F49" s="291"/>
      <c r="G49" s="291"/>
      <c r="H49" s="291"/>
      <c r="I49" s="291"/>
      <c r="J49" s="291"/>
      <c r="K49" s="292"/>
      <c r="L49" s="293" t="s">
        <v>529</v>
      </c>
      <c r="M49" s="291"/>
      <c r="N49" s="291"/>
      <c r="O49" s="291"/>
      <c r="P49" s="291"/>
      <c r="Q49" s="291"/>
      <c r="R49" s="291"/>
      <c r="S49" s="292"/>
      <c r="T49" s="293" t="s">
        <v>530</v>
      </c>
      <c r="U49" s="291"/>
      <c r="V49" s="291"/>
      <c r="W49" s="291"/>
      <c r="X49" s="292"/>
      <c r="Y49" s="58"/>
      <c r="Z49" s="59"/>
      <c r="AA49" s="56"/>
    </row>
    <row r="50" spans="2:27" ht="37.15" customHeight="1">
      <c r="B50" s="104">
        <v>1</v>
      </c>
      <c r="C50" s="282">
        <v>44714</v>
      </c>
      <c r="D50" s="278"/>
      <c r="E50" s="278" t="s">
        <v>584</v>
      </c>
      <c r="F50" s="278"/>
      <c r="G50" s="278"/>
      <c r="H50" s="278"/>
      <c r="I50" s="278"/>
      <c r="J50" s="278"/>
      <c r="K50" s="278"/>
      <c r="L50" s="278" t="s">
        <v>675</v>
      </c>
      <c r="M50" s="278"/>
      <c r="N50" s="278"/>
      <c r="O50" s="278"/>
      <c r="P50" s="278"/>
      <c r="Q50" s="278"/>
      <c r="R50" s="278"/>
      <c r="S50" s="278"/>
      <c r="T50" s="282">
        <v>44771</v>
      </c>
      <c r="U50" s="278"/>
      <c r="V50" s="278"/>
      <c r="W50" s="278"/>
      <c r="X50" s="278"/>
      <c r="Y50" s="58"/>
      <c r="Z50" s="59"/>
      <c r="AA50" s="56"/>
    </row>
    <row r="51" spans="2:27" ht="15" customHeight="1">
      <c r="B51" s="104"/>
      <c r="C51" s="278"/>
      <c r="D51" s="278"/>
      <c r="E51" s="278"/>
      <c r="F51" s="278"/>
      <c r="G51" s="278"/>
      <c r="H51" s="278"/>
      <c r="I51" s="278"/>
      <c r="J51" s="278"/>
      <c r="K51" s="278"/>
      <c r="L51" s="278"/>
      <c r="M51" s="278"/>
      <c r="N51" s="278"/>
      <c r="O51" s="278"/>
      <c r="P51" s="278"/>
      <c r="Q51" s="278"/>
      <c r="R51" s="278"/>
      <c r="S51" s="278"/>
      <c r="T51" s="278"/>
      <c r="U51" s="278"/>
      <c r="V51" s="278"/>
      <c r="W51" s="278"/>
      <c r="X51" s="278"/>
      <c r="Y51" s="58"/>
      <c r="Z51" s="59"/>
      <c r="AA51" s="56"/>
    </row>
    <row r="52" spans="2:27" ht="15" customHeight="1">
      <c r="B52" s="104"/>
      <c r="C52" s="278"/>
      <c r="D52" s="278"/>
      <c r="E52" s="278"/>
      <c r="F52" s="278"/>
      <c r="G52" s="278"/>
      <c r="H52" s="278"/>
      <c r="I52" s="278"/>
      <c r="J52" s="278"/>
      <c r="K52" s="278"/>
      <c r="L52" s="278"/>
      <c r="M52" s="278"/>
      <c r="N52" s="278"/>
      <c r="O52" s="278"/>
      <c r="P52" s="278"/>
      <c r="Q52" s="278"/>
      <c r="R52" s="278"/>
      <c r="S52" s="278"/>
      <c r="T52" s="278"/>
      <c r="U52" s="278"/>
      <c r="V52" s="278"/>
      <c r="W52" s="278"/>
      <c r="X52" s="278"/>
      <c r="Y52" s="58"/>
      <c r="Z52" s="59"/>
      <c r="AA52" s="56"/>
    </row>
    <row r="53" spans="2:27" ht="15" customHeight="1">
      <c r="B53" s="104"/>
      <c r="C53" s="278"/>
      <c r="D53" s="278"/>
      <c r="E53" s="278"/>
      <c r="F53" s="278"/>
      <c r="G53" s="278"/>
      <c r="H53" s="278"/>
      <c r="I53" s="278"/>
      <c r="J53" s="278"/>
      <c r="K53" s="278"/>
      <c r="L53" s="278"/>
      <c r="M53" s="278"/>
      <c r="N53" s="278"/>
      <c r="O53" s="278"/>
      <c r="P53" s="278"/>
      <c r="Q53" s="278"/>
      <c r="R53" s="278"/>
      <c r="S53" s="278"/>
      <c r="T53" s="278"/>
      <c r="U53" s="278"/>
      <c r="V53" s="278"/>
      <c r="W53" s="278"/>
      <c r="X53" s="278"/>
      <c r="Y53" s="58"/>
      <c r="Z53" s="59"/>
      <c r="AA53" s="56"/>
    </row>
    <row r="54" spans="2:27" ht="15" customHeight="1">
      <c r="B54" s="104"/>
      <c r="C54" s="278"/>
      <c r="D54" s="278"/>
      <c r="E54" s="278"/>
      <c r="F54" s="278"/>
      <c r="G54" s="278"/>
      <c r="H54" s="278"/>
      <c r="I54" s="278"/>
      <c r="J54" s="278"/>
      <c r="K54" s="278"/>
      <c r="L54" s="278"/>
      <c r="M54" s="278"/>
      <c r="N54" s="278"/>
      <c r="O54" s="278"/>
      <c r="P54" s="278"/>
      <c r="Q54" s="278"/>
      <c r="R54" s="278"/>
      <c r="S54" s="278"/>
      <c r="T54" s="278"/>
      <c r="U54" s="278"/>
      <c r="V54" s="278"/>
      <c r="W54" s="278"/>
      <c r="X54" s="278"/>
      <c r="Y54" s="58"/>
      <c r="Z54" s="59"/>
      <c r="AA54" s="56"/>
    </row>
    <row r="55" spans="2:27" ht="15.6" customHeight="1">
      <c r="B55" s="279" t="s">
        <v>658</v>
      </c>
      <c r="C55" s="280"/>
      <c r="D55" s="280"/>
      <c r="E55" s="280"/>
      <c r="F55" s="280"/>
      <c r="G55" s="280"/>
      <c r="H55" s="280"/>
      <c r="I55" s="280"/>
      <c r="J55" s="280"/>
      <c r="K55" s="280"/>
      <c r="L55" s="280"/>
      <c r="M55" s="280"/>
      <c r="N55" s="280"/>
      <c r="O55" s="280"/>
      <c r="P55" s="280"/>
      <c r="Q55" s="280"/>
      <c r="R55" s="280"/>
      <c r="S55" s="280"/>
      <c r="T55" s="280"/>
      <c r="U55" s="280"/>
      <c r="V55" s="280"/>
      <c r="W55" s="280"/>
      <c r="X55" s="281"/>
      <c r="Y55" s="58"/>
      <c r="Z55" s="59"/>
      <c r="AA55" s="56"/>
    </row>
    <row r="56" spans="2:27" ht="26.65" customHeight="1">
      <c r="B56" s="61" t="s">
        <v>531</v>
      </c>
      <c r="C56" s="273" t="s">
        <v>678</v>
      </c>
      <c r="D56" s="274"/>
      <c r="E56" s="274"/>
      <c r="F56" s="274"/>
      <c r="G56" s="274"/>
      <c r="H56" s="274"/>
      <c r="I56" s="274"/>
      <c r="J56" s="274"/>
      <c r="K56" s="274"/>
      <c r="L56" s="274"/>
      <c r="M56" s="275"/>
      <c r="N56" s="276" t="s">
        <v>532</v>
      </c>
      <c r="O56" s="277"/>
      <c r="P56" s="273" t="s">
        <v>679</v>
      </c>
      <c r="Q56" s="274"/>
      <c r="R56" s="274"/>
      <c r="S56" s="274"/>
      <c r="T56" s="274"/>
      <c r="U56" s="274"/>
      <c r="V56" s="274"/>
      <c r="W56" s="274"/>
      <c r="X56" s="275"/>
    </row>
    <row r="57" spans="2:27" ht="24.6" customHeight="1">
      <c r="B57" s="61" t="s">
        <v>533</v>
      </c>
      <c r="C57" s="273" t="s">
        <v>706</v>
      </c>
      <c r="D57" s="274"/>
      <c r="E57" s="274"/>
      <c r="F57" s="274"/>
      <c r="G57" s="274"/>
      <c r="H57" s="274"/>
      <c r="I57" s="274"/>
      <c r="J57" s="274"/>
      <c r="K57" s="274"/>
      <c r="L57" s="274"/>
      <c r="M57" s="275"/>
      <c r="N57" s="276" t="s">
        <v>532</v>
      </c>
      <c r="O57" s="277"/>
      <c r="P57" s="273" t="s">
        <v>709</v>
      </c>
      <c r="Q57" s="274"/>
      <c r="R57" s="274"/>
      <c r="S57" s="274"/>
      <c r="T57" s="274"/>
      <c r="U57" s="274"/>
      <c r="V57" s="274"/>
      <c r="W57" s="274"/>
      <c r="X57" s="275"/>
    </row>
    <row r="58" spans="2:27" ht="24.6" customHeight="1">
      <c r="B58" s="61" t="s">
        <v>533</v>
      </c>
      <c r="C58" s="273" t="s">
        <v>707</v>
      </c>
      <c r="D58" s="274"/>
      <c r="E58" s="274"/>
      <c r="F58" s="274"/>
      <c r="G58" s="274"/>
      <c r="H58" s="274"/>
      <c r="I58" s="274"/>
      <c r="J58" s="274"/>
      <c r="K58" s="274"/>
      <c r="L58" s="274"/>
      <c r="M58" s="275"/>
      <c r="N58" s="276" t="s">
        <v>532</v>
      </c>
      <c r="O58" s="277"/>
      <c r="P58" s="273" t="s">
        <v>709</v>
      </c>
      <c r="Q58" s="274"/>
      <c r="R58" s="274"/>
      <c r="S58" s="274"/>
      <c r="T58" s="274"/>
      <c r="U58" s="274"/>
      <c r="V58" s="274"/>
      <c r="W58" s="274"/>
      <c r="X58" s="275"/>
    </row>
    <row r="59" spans="2:27" ht="24.6" customHeight="1">
      <c r="B59" s="61" t="s">
        <v>533</v>
      </c>
      <c r="C59" s="273" t="s">
        <v>708</v>
      </c>
      <c r="D59" s="274"/>
      <c r="E59" s="274"/>
      <c r="F59" s="274"/>
      <c r="G59" s="274"/>
      <c r="H59" s="274"/>
      <c r="I59" s="274"/>
      <c r="J59" s="274"/>
      <c r="K59" s="274"/>
      <c r="L59" s="274"/>
      <c r="M59" s="275"/>
      <c r="N59" s="276" t="s">
        <v>532</v>
      </c>
      <c r="O59" s="277"/>
      <c r="P59" s="273" t="s">
        <v>709</v>
      </c>
      <c r="Q59" s="274"/>
      <c r="R59" s="274"/>
      <c r="S59" s="274"/>
      <c r="T59" s="274"/>
      <c r="U59" s="274"/>
      <c r="V59" s="274"/>
      <c r="W59" s="274"/>
      <c r="X59" s="275"/>
    </row>
    <row r="60" spans="2:27" ht="27.6" customHeight="1">
      <c r="B60" s="61" t="s">
        <v>657</v>
      </c>
      <c r="C60" s="273" t="s">
        <v>676</v>
      </c>
      <c r="D60" s="274"/>
      <c r="E60" s="274"/>
      <c r="F60" s="274"/>
      <c r="G60" s="274"/>
      <c r="H60" s="274"/>
      <c r="I60" s="274"/>
      <c r="J60" s="274"/>
      <c r="K60" s="274"/>
      <c r="L60" s="274"/>
      <c r="M60" s="275"/>
      <c r="N60" s="276" t="s">
        <v>532</v>
      </c>
      <c r="O60" s="277"/>
      <c r="P60" s="273" t="s">
        <v>677</v>
      </c>
      <c r="Q60" s="274"/>
      <c r="R60" s="274"/>
      <c r="S60" s="274"/>
      <c r="T60" s="274"/>
      <c r="U60" s="274"/>
      <c r="V60" s="274"/>
      <c r="W60" s="274"/>
      <c r="X60" s="275"/>
    </row>
    <row r="61" spans="2:27" ht="13.5" customHeight="1">
      <c r="B61" s="279" t="s">
        <v>721</v>
      </c>
      <c r="C61" s="280"/>
      <c r="D61" s="280"/>
      <c r="E61" s="280"/>
      <c r="F61" s="280"/>
      <c r="G61" s="280"/>
      <c r="H61" s="280"/>
      <c r="I61" s="280"/>
      <c r="J61" s="280"/>
      <c r="K61" s="280"/>
      <c r="L61" s="280"/>
      <c r="M61" s="280"/>
      <c r="N61" s="280"/>
      <c r="O61" s="280"/>
      <c r="P61" s="280"/>
      <c r="Q61" s="280"/>
      <c r="R61" s="280"/>
      <c r="S61" s="280"/>
      <c r="T61" s="280"/>
      <c r="U61" s="280"/>
      <c r="V61" s="280"/>
      <c r="W61" s="280"/>
      <c r="X61" s="281"/>
    </row>
    <row r="62" spans="2:27" ht="20.45" customHeight="1">
      <c r="B62" s="61" t="s">
        <v>722</v>
      </c>
      <c r="C62" s="273" t="s">
        <v>723</v>
      </c>
      <c r="D62" s="274"/>
      <c r="E62" s="274"/>
      <c r="F62" s="274"/>
      <c r="G62" s="274"/>
      <c r="H62" s="274"/>
      <c r="I62" s="274"/>
      <c r="J62" s="274"/>
      <c r="K62" s="274"/>
      <c r="L62" s="274"/>
      <c r="M62" s="275"/>
      <c r="N62" s="276" t="s">
        <v>532</v>
      </c>
      <c r="O62" s="277"/>
      <c r="P62" s="273" t="s">
        <v>724</v>
      </c>
      <c r="Q62" s="274"/>
      <c r="R62" s="274"/>
      <c r="S62" s="274"/>
      <c r="T62" s="274"/>
      <c r="U62" s="274"/>
      <c r="V62" s="274"/>
      <c r="W62" s="274"/>
      <c r="X62" s="275"/>
    </row>
    <row r="63" spans="2:27" ht="20.45" customHeight="1">
      <c r="B63" s="61" t="s">
        <v>722</v>
      </c>
      <c r="C63" s="273" t="s">
        <v>708</v>
      </c>
      <c r="D63" s="274"/>
      <c r="E63" s="274"/>
      <c r="F63" s="274"/>
      <c r="G63" s="274"/>
      <c r="H63" s="274"/>
      <c r="I63" s="274"/>
      <c r="J63" s="274"/>
      <c r="K63" s="274"/>
      <c r="L63" s="274"/>
      <c r="M63" s="275"/>
      <c r="N63" s="276" t="s">
        <v>532</v>
      </c>
      <c r="O63" s="277"/>
      <c r="P63" s="273" t="s">
        <v>724</v>
      </c>
      <c r="Q63" s="274"/>
      <c r="R63" s="274"/>
      <c r="S63" s="274"/>
      <c r="T63" s="274"/>
      <c r="U63" s="274"/>
      <c r="V63" s="274"/>
      <c r="W63" s="274"/>
      <c r="X63" s="275"/>
    </row>
  </sheetData>
  <sheetProtection selectLockedCells="1" selectUnlockedCells="1"/>
  <mergeCells count="191">
    <mergeCell ref="B61:X61"/>
    <mergeCell ref="C62:M62"/>
    <mergeCell ref="N62:O62"/>
    <mergeCell ref="P62:X62"/>
    <mergeCell ref="C63:M63"/>
    <mergeCell ref="N63:O63"/>
    <mergeCell ref="P63:X63"/>
    <mergeCell ref="C59:M59"/>
    <mergeCell ref="N59:O59"/>
    <mergeCell ref="P59:X59"/>
    <mergeCell ref="C60:M60"/>
    <mergeCell ref="N60:O60"/>
    <mergeCell ref="P60:X60"/>
    <mergeCell ref="C57:M57"/>
    <mergeCell ref="N57:O57"/>
    <mergeCell ref="P57:X57"/>
    <mergeCell ref="C58:M58"/>
    <mergeCell ref="N58:O58"/>
    <mergeCell ref="P58:X58"/>
    <mergeCell ref="C54:D54"/>
    <mergeCell ref="E54:K54"/>
    <mergeCell ref="L54:S54"/>
    <mergeCell ref="T54:X54"/>
    <mergeCell ref="B55:X55"/>
    <mergeCell ref="C56:M56"/>
    <mergeCell ref="N56:O56"/>
    <mergeCell ref="P56:X56"/>
    <mergeCell ref="C52:D52"/>
    <mergeCell ref="E52:K52"/>
    <mergeCell ref="L52:S52"/>
    <mergeCell ref="T52:X52"/>
    <mergeCell ref="C53:D53"/>
    <mergeCell ref="E53:K53"/>
    <mergeCell ref="L53:S53"/>
    <mergeCell ref="T53:X53"/>
    <mergeCell ref="C50:D50"/>
    <mergeCell ref="E50:K50"/>
    <mergeCell ref="L50:S50"/>
    <mergeCell ref="T50:X50"/>
    <mergeCell ref="C51:D51"/>
    <mergeCell ref="E51:K51"/>
    <mergeCell ref="L51:S51"/>
    <mergeCell ref="T51:X51"/>
    <mergeCell ref="B46:X46"/>
    <mergeCell ref="B47:X47"/>
    <mergeCell ref="B48:X48"/>
    <mergeCell ref="C49:D49"/>
    <mergeCell ref="E49:K49"/>
    <mergeCell ref="L49:S49"/>
    <mergeCell ref="T49:X49"/>
    <mergeCell ref="H42:I42"/>
    <mergeCell ref="J42:K42"/>
    <mergeCell ref="N42:O42"/>
    <mergeCell ref="P42:R42"/>
    <mergeCell ref="B44:X44"/>
    <mergeCell ref="B45:X45"/>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N39:O39"/>
    <mergeCell ref="P39:R39"/>
    <mergeCell ref="H36:I36"/>
    <mergeCell ref="J36:K36"/>
    <mergeCell ref="N36:O36"/>
    <mergeCell ref="P36:R36"/>
    <mergeCell ref="H37:I37"/>
    <mergeCell ref="J37:K37"/>
    <mergeCell ref="N37:O37"/>
    <mergeCell ref="P37:R37"/>
    <mergeCell ref="H34:I34"/>
    <mergeCell ref="J34:K34"/>
    <mergeCell ref="N34:O34"/>
    <mergeCell ref="P34:R34"/>
    <mergeCell ref="B35:E35"/>
    <mergeCell ref="H35:I35"/>
    <mergeCell ref="J35:K35"/>
    <mergeCell ref="N35:O35"/>
    <mergeCell ref="P35:R35"/>
    <mergeCell ref="N32:O32"/>
    <mergeCell ref="P32:R32"/>
    <mergeCell ref="H33:I33"/>
    <mergeCell ref="J33:K33"/>
    <mergeCell ref="N33:O33"/>
    <mergeCell ref="P33:R33"/>
    <mergeCell ref="H30:I31"/>
    <mergeCell ref="J30:M30"/>
    <mergeCell ref="N30:O31"/>
    <mergeCell ref="P30:R31"/>
    <mergeCell ref="S30:X30"/>
    <mergeCell ref="E31:E34"/>
    <mergeCell ref="J31:K31"/>
    <mergeCell ref="S31:X42"/>
    <mergeCell ref="H32:I32"/>
    <mergeCell ref="J32:K32"/>
    <mergeCell ref="B27:C27"/>
    <mergeCell ref="D27:H27"/>
    <mergeCell ref="I27:M27"/>
    <mergeCell ref="N27:S27"/>
    <mergeCell ref="T27:X27"/>
    <mergeCell ref="B28:X28"/>
    <mergeCell ref="B25:C25"/>
    <mergeCell ref="D25:H25"/>
    <mergeCell ref="I25:M25"/>
    <mergeCell ref="N25:S25"/>
    <mergeCell ref="T25:X25"/>
    <mergeCell ref="B26:C26"/>
    <mergeCell ref="D26:H26"/>
    <mergeCell ref="I26:M26"/>
    <mergeCell ref="N26:S26"/>
    <mergeCell ref="T26:X26"/>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47" firstPageNumber="0" pageOrder="overThenDown"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139E4-61A9-40BE-8C1D-395C6630AD44}">
  <sheetPr>
    <pageSetUpPr fitToPage="1"/>
  </sheetPr>
  <dimension ref="B1:AC63"/>
  <sheetViews>
    <sheetView showGridLines="0" view="pageBreakPreview" topLeftCell="A45" zoomScaleNormal="100" zoomScaleSheetLayoutView="100" workbookViewId="0">
      <selection activeCell="T66" sqref="T66"/>
    </sheetView>
  </sheetViews>
  <sheetFormatPr baseColWidth="10" defaultColWidth="5.140625" defaultRowHeight="13.5" customHeight="1"/>
  <cols>
    <col min="1" max="1" width="5.140625" style="111"/>
    <col min="2" max="2" width="13.42578125" style="111" customWidth="1"/>
    <col min="3" max="3" width="11.7109375" style="111" customWidth="1"/>
    <col min="4" max="4" width="12.7109375" style="62" customWidth="1"/>
    <col min="5" max="5" width="9.140625" style="62" customWidth="1"/>
    <col min="6" max="12" width="7.42578125" style="111" customWidth="1"/>
    <col min="13" max="13" width="11.85546875" style="111" customWidth="1"/>
    <col min="14" max="23" width="7.42578125" style="111" customWidth="1"/>
    <col min="24" max="24" width="10.5703125" style="111" customWidth="1"/>
    <col min="25" max="25" width="41.140625" style="111" customWidth="1"/>
    <col min="26" max="26" width="11.7109375" style="111" customWidth="1"/>
    <col min="27" max="27" width="29.7109375" style="111" customWidth="1"/>
    <col min="28" max="28" width="16.28515625" style="47" customWidth="1"/>
    <col min="29" max="29" width="5.140625" style="47"/>
    <col min="30" max="16384" width="5.140625" style="111"/>
  </cols>
  <sheetData>
    <row r="1" spans="2:27" ht="15.6" customHeight="1">
      <c r="B1" s="313"/>
      <c r="C1" s="313"/>
      <c r="D1" s="313" t="s">
        <v>0</v>
      </c>
      <c r="E1" s="313"/>
      <c r="F1" s="313"/>
      <c r="G1" s="313"/>
      <c r="H1" s="313"/>
      <c r="I1" s="313"/>
      <c r="J1" s="313"/>
      <c r="K1" s="313"/>
      <c r="L1" s="313"/>
      <c r="M1" s="313"/>
      <c r="N1" s="313"/>
      <c r="O1" s="313"/>
      <c r="P1" s="313"/>
      <c r="Q1" s="313"/>
      <c r="R1" s="313"/>
      <c r="S1" s="344" t="s">
        <v>1</v>
      </c>
      <c r="T1" s="344"/>
      <c r="U1" s="344"/>
      <c r="V1" s="344" t="s">
        <v>655</v>
      </c>
      <c r="W1" s="344"/>
      <c r="X1" s="344"/>
    </row>
    <row r="2" spans="2:27" ht="12.75">
      <c r="B2" s="313"/>
      <c r="C2" s="313"/>
      <c r="D2" s="313"/>
      <c r="E2" s="313"/>
      <c r="F2" s="313"/>
      <c r="G2" s="313"/>
      <c r="H2" s="313"/>
      <c r="I2" s="313"/>
      <c r="J2" s="313"/>
      <c r="K2" s="313"/>
      <c r="L2" s="313"/>
      <c r="M2" s="313"/>
      <c r="N2" s="313"/>
      <c r="O2" s="313"/>
      <c r="P2" s="313"/>
      <c r="Q2" s="313"/>
      <c r="R2" s="313"/>
      <c r="S2" s="344" t="s">
        <v>3</v>
      </c>
      <c r="T2" s="344"/>
      <c r="U2" s="344"/>
      <c r="V2" s="345" t="s">
        <v>656</v>
      </c>
      <c r="W2" s="345"/>
      <c r="X2" s="345"/>
    </row>
    <row r="3" spans="2:27" ht="12.75">
      <c r="B3" s="313"/>
      <c r="C3" s="313"/>
      <c r="D3" s="313" t="s">
        <v>486</v>
      </c>
      <c r="E3" s="313"/>
      <c r="F3" s="313"/>
      <c r="G3" s="313"/>
      <c r="H3" s="313"/>
      <c r="I3" s="313"/>
      <c r="J3" s="313"/>
      <c r="K3" s="313"/>
      <c r="L3" s="313"/>
      <c r="M3" s="313"/>
      <c r="N3" s="313"/>
      <c r="O3" s="313"/>
      <c r="P3" s="313"/>
      <c r="Q3" s="313"/>
      <c r="R3" s="313"/>
      <c r="S3" s="344" t="s">
        <v>5</v>
      </c>
      <c r="T3" s="344"/>
      <c r="U3" s="344"/>
      <c r="V3" s="344" t="s">
        <v>71</v>
      </c>
      <c r="W3" s="344"/>
      <c r="X3" s="344"/>
    </row>
    <row r="4" spans="2:27" ht="15.6" customHeight="1">
      <c r="B4" s="313"/>
      <c r="C4" s="313"/>
      <c r="D4" s="313"/>
      <c r="E4" s="313"/>
      <c r="F4" s="313"/>
      <c r="G4" s="313"/>
      <c r="H4" s="313"/>
      <c r="I4" s="313"/>
      <c r="J4" s="313"/>
      <c r="K4" s="313"/>
      <c r="L4" s="313"/>
      <c r="M4" s="313"/>
      <c r="N4" s="313"/>
      <c r="O4" s="313"/>
      <c r="P4" s="313"/>
      <c r="Q4" s="313"/>
      <c r="R4" s="313"/>
      <c r="S4" s="344" t="s">
        <v>487</v>
      </c>
      <c r="T4" s="344"/>
      <c r="U4" s="344"/>
      <c r="V4" s="343">
        <v>44725</v>
      </c>
      <c r="W4" s="313"/>
      <c r="X4" s="313"/>
    </row>
    <row r="5" spans="2:27" ht="9" customHeight="1">
      <c r="B5" s="307"/>
      <c r="C5" s="308"/>
      <c r="D5" s="308"/>
      <c r="E5" s="308"/>
      <c r="F5" s="308"/>
      <c r="G5" s="308"/>
      <c r="H5" s="308"/>
      <c r="I5" s="308"/>
      <c r="J5" s="308"/>
      <c r="K5" s="308"/>
      <c r="L5" s="308"/>
      <c r="M5" s="308"/>
      <c r="N5" s="308"/>
      <c r="O5" s="308"/>
      <c r="P5" s="308"/>
      <c r="Q5" s="308"/>
      <c r="R5" s="308"/>
      <c r="S5" s="308"/>
      <c r="T5" s="308"/>
      <c r="U5" s="308"/>
      <c r="V5" s="308"/>
      <c r="W5" s="308"/>
      <c r="X5" s="309"/>
    </row>
    <row r="6" spans="2:27" ht="18.600000000000001" customHeight="1">
      <c r="B6" s="314" t="s">
        <v>488</v>
      </c>
      <c r="C6" s="315"/>
      <c r="D6" s="315"/>
      <c r="E6" s="315"/>
      <c r="F6" s="315"/>
      <c r="G6" s="315"/>
      <c r="H6" s="315"/>
      <c r="I6" s="315"/>
      <c r="J6" s="315"/>
      <c r="K6" s="315"/>
      <c r="L6" s="315"/>
      <c r="M6" s="315"/>
      <c r="N6" s="315"/>
      <c r="O6" s="315"/>
      <c r="P6" s="315"/>
      <c r="Q6" s="315"/>
      <c r="R6" s="315"/>
      <c r="S6" s="315"/>
      <c r="T6" s="315"/>
      <c r="U6" s="315"/>
      <c r="V6" s="315"/>
      <c r="W6" s="315"/>
      <c r="X6" s="316"/>
    </row>
    <row r="7" spans="2:27" ht="16.899999999999999" customHeight="1">
      <c r="B7" s="307" t="s">
        <v>489</v>
      </c>
      <c r="C7" s="308"/>
      <c r="D7" s="308"/>
      <c r="E7" s="308"/>
      <c r="F7" s="308"/>
      <c r="G7" s="308"/>
      <c r="H7" s="309"/>
      <c r="I7" s="307" t="s">
        <v>490</v>
      </c>
      <c r="J7" s="308"/>
      <c r="K7" s="308"/>
      <c r="L7" s="308"/>
      <c r="M7" s="308"/>
      <c r="N7" s="308"/>
      <c r="O7" s="308"/>
      <c r="P7" s="308"/>
      <c r="Q7" s="308"/>
      <c r="R7" s="308"/>
      <c r="S7" s="308"/>
      <c r="T7" s="309"/>
      <c r="U7" s="307" t="s">
        <v>491</v>
      </c>
      <c r="V7" s="308"/>
      <c r="W7" s="308"/>
      <c r="X7" s="309"/>
    </row>
    <row r="8" spans="2:27" ht="26.65" customHeight="1">
      <c r="B8" s="301" t="s">
        <v>578</v>
      </c>
      <c r="C8" s="302"/>
      <c r="D8" s="302"/>
      <c r="E8" s="302"/>
      <c r="F8" s="302"/>
      <c r="G8" s="302"/>
      <c r="H8" s="303"/>
      <c r="I8" s="301" t="s">
        <v>579</v>
      </c>
      <c r="J8" s="302"/>
      <c r="K8" s="302"/>
      <c r="L8" s="302"/>
      <c r="M8" s="302"/>
      <c r="N8" s="302"/>
      <c r="O8" s="302"/>
      <c r="P8" s="302"/>
      <c r="Q8" s="302"/>
      <c r="R8" s="302"/>
      <c r="S8" s="302"/>
      <c r="T8" s="303"/>
      <c r="U8" s="301" t="s">
        <v>580</v>
      </c>
      <c r="V8" s="302"/>
      <c r="W8" s="302"/>
      <c r="X8" s="303"/>
    </row>
    <row r="9" spans="2:27" ht="19.149999999999999" customHeight="1">
      <c r="B9" s="314" t="s">
        <v>492</v>
      </c>
      <c r="C9" s="315"/>
      <c r="D9" s="315"/>
      <c r="E9" s="315"/>
      <c r="F9" s="315"/>
      <c r="G9" s="315"/>
      <c r="H9" s="315"/>
      <c r="I9" s="315"/>
      <c r="J9" s="315"/>
      <c r="K9" s="315"/>
      <c r="L9" s="315"/>
      <c r="M9" s="315"/>
      <c r="N9" s="315"/>
      <c r="O9" s="315"/>
      <c r="P9" s="315"/>
      <c r="Q9" s="315"/>
      <c r="R9" s="315"/>
      <c r="S9" s="315"/>
      <c r="T9" s="315"/>
      <c r="U9" s="315"/>
      <c r="V9" s="315"/>
      <c r="W9" s="315"/>
      <c r="X9" s="316"/>
    </row>
    <row r="10" spans="2:27" ht="15" customHeight="1">
      <c r="B10" s="313" t="s">
        <v>493</v>
      </c>
      <c r="C10" s="313"/>
      <c r="D10" s="313"/>
      <c r="E10" s="313"/>
      <c r="F10" s="313"/>
      <c r="G10" s="307" t="s">
        <v>494</v>
      </c>
      <c r="H10" s="308"/>
      <c r="I10" s="308"/>
      <c r="J10" s="308"/>
      <c r="K10" s="308"/>
      <c r="L10" s="308"/>
      <c r="M10" s="308"/>
      <c r="N10" s="308"/>
      <c r="O10" s="309"/>
      <c r="P10" s="307" t="s">
        <v>670</v>
      </c>
      <c r="Q10" s="308"/>
      <c r="R10" s="308"/>
      <c r="S10" s="308"/>
      <c r="T10" s="308"/>
      <c r="U10" s="309"/>
      <c r="V10" s="307" t="s">
        <v>3</v>
      </c>
      <c r="W10" s="308"/>
      <c r="X10" s="309"/>
    </row>
    <row r="11" spans="2:27" ht="34.9" customHeight="1">
      <c r="B11" s="330" t="s">
        <v>590</v>
      </c>
      <c r="C11" s="330"/>
      <c r="D11" s="330"/>
      <c r="E11" s="330"/>
      <c r="F11" s="330"/>
      <c r="G11" s="273" t="s">
        <v>607</v>
      </c>
      <c r="H11" s="274"/>
      <c r="I11" s="274"/>
      <c r="J11" s="274"/>
      <c r="K11" s="274"/>
      <c r="L11" s="274"/>
      <c r="M11" s="274"/>
      <c r="N11" s="274"/>
      <c r="O11" s="275"/>
      <c r="P11" s="301" t="s">
        <v>718</v>
      </c>
      <c r="Q11" s="302"/>
      <c r="R11" s="302"/>
      <c r="S11" s="302"/>
      <c r="T11" s="302"/>
      <c r="U11" s="303"/>
      <c r="V11" s="339" t="s">
        <v>710</v>
      </c>
      <c r="W11" s="340"/>
      <c r="X11" s="341"/>
    </row>
    <row r="12" spans="2:27" ht="49.9" customHeight="1">
      <c r="B12" s="313" t="s">
        <v>669</v>
      </c>
      <c r="C12" s="313"/>
      <c r="D12" s="313"/>
      <c r="E12" s="313"/>
      <c r="F12" s="313" t="s">
        <v>668</v>
      </c>
      <c r="G12" s="313"/>
      <c r="H12" s="313"/>
      <c r="I12" s="313"/>
      <c r="J12" s="313"/>
      <c r="K12" s="313"/>
      <c r="L12" s="313"/>
      <c r="M12" s="313"/>
      <c r="N12" s="342" t="s">
        <v>667</v>
      </c>
      <c r="O12" s="342"/>
      <c r="P12" s="342"/>
      <c r="Q12" s="342"/>
      <c r="R12" s="342"/>
      <c r="S12" s="313" t="s">
        <v>495</v>
      </c>
      <c r="T12" s="313"/>
      <c r="U12" s="313"/>
      <c r="V12" s="313"/>
      <c r="W12" s="313"/>
      <c r="X12" s="313"/>
    </row>
    <row r="13" spans="2:27" ht="81.599999999999994" customHeight="1">
      <c r="B13" s="278" t="s">
        <v>586</v>
      </c>
      <c r="C13" s="278"/>
      <c r="D13" s="278"/>
      <c r="E13" s="278"/>
      <c r="F13" s="330" t="s">
        <v>683</v>
      </c>
      <c r="G13" s="330"/>
      <c r="H13" s="330"/>
      <c r="I13" s="330"/>
      <c r="J13" s="330"/>
      <c r="K13" s="330"/>
      <c r="L13" s="330"/>
      <c r="M13" s="330"/>
      <c r="N13" s="278" t="s">
        <v>496</v>
      </c>
      <c r="O13" s="278"/>
      <c r="P13" s="278"/>
      <c r="Q13" s="278"/>
      <c r="R13" s="278"/>
      <c r="S13" s="278" t="s">
        <v>496</v>
      </c>
      <c r="T13" s="278"/>
      <c r="U13" s="278"/>
      <c r="V13" s="278"/>
      <c r="W13" s="278"/>
      <c r="X13" s="278"/>
    </row>
    <row r="14" spans="2:27" ht="16.149999999999999" customHeight="1">
      <c r="B14" s="333" t="s">
        <v>497</v>
      </c>
      <c r="C14" s="334"/>
      <c r="D14" s="334"/>
      <c r="E14" s="334"/>
      <c r="F14" s="335"/>
      <c r="G14" s="321" t="s">
        <v>666</v>
      </c>
      <c r="H14" s="328"/>
      <c r="I14" s="328"/>
      <c r="J14" s="322"/>
      <c r="K14" s="333" t="s">
        <v>665</v>
      </c>
      <c r="L14" s="334"/>
      <c r="M14" s="334"/>
      <c r="N14" s="335"/>
      <c r="O14" s="307" t="s">
        <v>498</v>
      </c>
      <c r="P14" s="308"/>
      <c r="Q14" s="308"/>
      <c r="R14" s="308"/>
      <c r="S14" s="308"/>
      <c r="T14" s="308"/>
      <c r="U14" s="308"/>
      <c r="V14" s="308"/>
      <c r="W14" s="308"/>
      <c r="X14" s="309"/>
      <c r="Y14" s="48"/>
      <c r="Z14" s="48"/>
      <c r="AA14" s="48"/>
    </row>
    <row r="15" spans="2:27" ht="64.900000000000006" customHeight="1">
      <c r="B15" s="336"/>
      <c r="C15" s="337"/>
      <c r="D15" s="337"/>
      <c r="E15" s="337"/>
      <c r="F15" s="338"/>
      <c r="G15" s="323"/>
      <c r="H15" s="329"/>
      <c r="I15" s="329"/>
      <c r="J15" s="324"/>
      <c r="K15" s="336"/>
      <c r="L15" s="337"/>
      <c r="M15" s="337"/>
      <c r="N15" s="338"/>
      <c r="O15" s="307" t="s">
        <v>499</v>
      </c>
      <c r="P15" s="308"/>
      <c r="Q15" s="308"/>
      <c r="R15" s="309"/>
      <c r="S15" s="310" t="s">
        <v>500</v>
      </c>
      <c r="T15" s="311"/>
      <c r="U15" s="312"/>
      <c r="V15" s="310" t="s">
        <v>501</v>
      </c>
      <c r="W15" s="311"/>
      <c r="X15" s="312"/>
      <c r="Y15" s="48"/>
      <c r="Z15" s="48"/>
      <c r="AA15" s="48"/>
    </row>
    <row r="16" spans="2:27" ht="25.9" customHeight="1">
      <c r="B16" s="330" t="s">
        <v>684</v>
      </c>
      <c r="C16" s="330"/>
      <c r="D16" s="330"/>
      <c r="E16" s="330"/>
      <c r="F16" s="330"/>
      <c r="G16" s="331" t="s">
        <v>582</v>
      </c>
      <c r="H16" s="331"/>
      <c r="I16" s="331"/>
      <c r="J16" s="331"/>
      <c r="K16" s="331">
        <v>1</v>
      </c>
      <c r="L16" s="331"/>
      <c r="M16" s="331"/>
      <c r="N16" s="331"/>
      <c r="O16" s="72" t="s">
        <v>664</v>
      </c>
      <c r="P16" s="72" t="s">
        <v>502</v>
      </c>
      <c r="Q16" s="72" t="s">
        <v>663</v>
      </c>
      <c r="R16" s="72" t="s">
        <v>662</v>
      </c>
      <c r="S16" s="353" t="s">
        <v>715</v>
      </c>
      <c r="T16" s="330"/>
      <c r="U16" s="330"/>
      <c r="V16" s="332" t="s">
        <v>502</v>
      </c>
      <c r="W16" s="332"/>
      <c r="X16" s="332"/>
    </row>
    <row r="17" spans="2:27" ht="87.6" customHeight="1">
      <c r="B17" s="330"/>
      <c r="C17" s="330"/>
      <c r="D17" s="330"/>
      <c r="E17" s="330"/>
      <c r="F17" s="330"/>
      <c r="G17" s="331"/>
      <c r="H17" s="331"/>
      <c r="I17" s="331"/>
      <c r="J17" s="331"/>
      <c r="K17" s="331"/>
      <c r="L17" s="331"/>
      <c r="M17" s="331"/>
      <c r="N17" s="331"/>
      <c r="O17" s="106" t="s">
        <v>496</v>
      </c>
      <c r="P17" s="106">
        <v>1</v>
      </c>
      <c r="Q17" s="106" t="s">
        <v>496</v>
      </c>
      <c r="R17" s="106" t="s">
        <v>496</v>
      </c>
      <c r="S17" s="330"/>
      <c r="T17" s="330"/>
      <c r="U17" s="330"/>
      <c r="V17" s="332"/>
      <c r="W17" s="332"/>
      <c r="X17" s="332"/>
    </row>
    <row r="18" spans="2:27" ht="18" customHeight="1">
      <c r="B18" s="314" t="s">
        <v>503</v>
      </c>
      <c r="C18" s="315"/>
      <c r="D18" s="315"/>
      <c r="E18" s="315"/>
      <c r="F18" s="315"/>
      <c r="G18" s="315"/>
      <c r="H18" s="315"/>
      <c r="I18" s="315"/>
      <c r="J18" s="315"/>
      <c r="K18" s="315"/>
      <c r="L18" s="315"/>
      <c r="M18" s="315"/>
      <c r="N18" s="315"/>
      <c r="O18" s="315"/>
      <c r="P18" s="315"/>
      <c r="Q18" s="315"/>
      <c r="R18" s="315"/>
      <c r="S18" s="315"/>
      <c r="T18" s="315"/>
      <c r="U18" s="315"/>
      <c r="V18" s="315"/>
      <c r="W18" s="315"/>
      <c r="X18" s="316"/>
      <c r="Z18" s="111" t="s">
        <v>504</v>
      </c>
    </row>
    <row r="19" spans="2:27" ht="34.9" customHeight="1">
      <c r="B19" s="319" t="s">
        <v>505</v>
      </c>
      <c r="C19" s="321" t="s">
        <v>506</v>
      </c>
      <c r="D19" s="322"/>
      <c r="E19" s="321" t="s">
        <v>507</v>
      </c>
      <c r="F19" s="322"/>
      <c r="G19" s="325" t="s">
        <v>508</v>
      </c>
      <c r="H19" s="326"/>
      <c r="I19" s="326"/>
      <c r="J19" s="326"/>
      <c r="K19" s="326"/>
      <c r="L19" s="326"/>
      <c r="M19" s="326"/>
      <c r="N19" s="326"/>
      <c r="O19" s="326"/>
      <c r="P19" s="326"/>
      <c r="Q19" s="326"/>
      <c r="R19" s="327"/>
      <c r="S19" s="321" t="s">
        <v>509</v>
      </c>
      <c r="T19" s="328"/>
      <c r="U19" s="328"/>
      <c r="V19" s="328"/>
      <c r="W19" s="328"/>
      <c r="X19" s="322"/>
    </row>
    <row r="20" spans="2:27" ht="28.5" customHeight="1">
      <c r="B20" s="320"/>
      <c r="C20" s="323"/>
      <c r="D20" s="324"/>
      <c r="E20" s="323"/>
      <c r="F20" s="324"/>
      <c r="G20" s="307" t="s">
        <v>510</v>
      </c>
      <c r="H20" s="308"/>
      <c r="I20" s="309"/>
      <c r="J20" s="307" t="s">
        <v>511</v>
      </c>
      <c r="K20" s="308"/>
      <c r="L20" s="309"/>
      <c r="M20" s="310" t="s">
        <v>512</v>
      </c>
      <c r="N20" s="311"/>
      <c r="O20" s="312"/>
      <c r="P20" s="310" t="s">
        <v>513</v>
      </c>
      <c r="Q20" s="311"/>
      <c r="R20" s="312"/>
      <c r="S20" s="323"/>
      <c r="T20" s="329"/>
      <c r="U20" s="329"/>
      <c r="V20" s="329"/>
      <c r="W20" s="329"/>
      <c r="X20" s="324"/>
    </row>
    <row r="21" spans="2:27" ht="43.9" customHeight="1">
      <c r="B21" s="102" t="s">
        <v>606</v>
      </c>
      <c r="C21" s="273" t="s">
        <v>534</v>
      </c>
      <c r="D21" s="275"/>
      <c r="E21" s="317">
        <v>1</v>
      </c>
      <c r="F21" s="318"/>
      <c r="G21" s="317">
        <v>1</v>
      </c>
      <c r="H21" s="274"/>
      <c r="I21" s="275"/>
      <c r="J21" s="317" t="s">
        <v>680</v>
      </c>
      <c r="K21" s="274"/>
      <c r="L21" s="275"/>
      <c r="M21" s="317" t="s">
        <v>714</v>
      </c>
      <c r="N21" s="274"/>
      <c r="O21" s="275"/>
      <c r="P21" s="273" t="s">
        <v>514</v>
      </c>
      <c r="Q21" s="274"/>
      <c r="R21" s="275"/>
      <c r="S21" s="346" t="s">
        <v>583</v>
      </c>
      <c r="T21" s="347"/>
      <c r="U21" s="347"/>
      <c r="V21" s="347"/>
      <c r="W21" s="347"/>
      <c r="X21" s="352"/>
    </row>
    <row r="22" spans="2:27" ht="25.15" customHeight="1">
      <c r="B22" s="313" t="s">
        <v>515</v>
      </c>
      <c r="C22" s="313"/>
      <c r="D22" s="313"/>
      <c r="E22" s="313"/>
      <c r="F22" s="313"/>
      <c r="G22" s="313"/>
      <c r="H22" s="313"/>
      <c r="I22" s="313"/>
      <c r="J22" s="313"/>
      <c r="K22" s="313"/>
      <c r="L22" s="313"/>
      <c r="M22" s="313"/>
      <c r="N22" s="313" t="s">
        <v>516</v>
      </c>
      <c r="O22" s="313"/>
      <c r="P22" s="313"/>
      <c r="Q22" s="313"/>
      <c r="R22" s="313"/>
      <c r="S22" s="313"/>
      <c r="T22" s="313"/>
      <c r="U22" s="313"/>
      <c r="V22" s="313"/>
      <c r="W22" s="313"/>
      <c r="X22" s="313"/>
    </row>
    <row r="23" spans="2:27" ht="45.4" customHeight="1">
      <c r="B23" s="330" t="s">
        <v>716</v>
      </c>
      <c r="C23" s="330"/>
      <c r="D23" s="330"/>
      <c r="E23" s="330"/>
      <c r="F23" s="330"/>
      <c r="G23" s="330"/>
      <c r="H23" s="330"/>
      <c r="I23" s="330"/>
      <c r="J23" s="330"/>
      <c r="K23" s="330"/>
      <c r="L23" s="330"/>
      <c r="M23" s="330"/>
      <c r="N23" s="330" t="s">
        <v>717</v>
      </c>
      <c r="O23" s="330"/>
      <c r="P23" s="330"/>
      <c r="Q23" s="330"/>
      <c r="R23" s="330"/>
      <c r="S23" s="330"/>
      <c r="T23" s="330"/>
      <c r="U23" s="330"/>
      <c r="V23" s="330"/>
      <c r="W23" s="330"/>
      <c r="X23" s="330"/>
      <c r="AA23" s="49"/>
    </row>
    <row r="24" spans="2:27" ht="19.149999999999999" customHeight="1">
      <c r="B24" s="314" t="s">
        <v>517</v>
      </c>
      <c r="C24" s="315"/>
      <c r="D24" s="315"/>
      <c r="E24" s="315"/>
      <c r="F24" s="315"/>
      <c r="G24" s="315"/>
      <c r="H24" s="315"/>
      <c r="I24" s="315"/>
      <c r="J24" s="315"/>
      <c r="K24" s="315"/>
      <c r="L24" s="315"/>
      <c r="M24" s="315"/>
      <c r="N24" s="315"/>
      <c r="O24" s="315"/>
      <c r="P24" s="315"/>
      <c r="Q24" s="315"/>
      <c r="R24" s="315"/>
      <c r="S24" s="315"/>
      <c r="T24" s="315"/>
      <c r="U24" s="315"/>
      <c r="V24" s="315"/>
      <c r="W24" s="315"/>
      <c r="X24" s="316"/>
    </row>
    <row r="25" spans="2:27" ht="19.149999999999999" customHeight="1">
      <c r="B25" s="305" t="s">
        <v>518</v>
      </c>
      <c r="C25" s="306"/>
      <c r="D25" s="307" t="s">
        <v>671</v>
      </c>
      <c r="E25" s="308"/>
      <c r="F25" s="308"/>
      <c r="G25" s="308"/>
      <c r="H25" s="309"/>
      <c r="I25" s="307" t="s">
        <v>672</v>
      </c>
      <c r="J25" s="308"/>
      <c r="K25" s="308"/>
      <c r="L25" s="308"/>
      <c r="M25" s="309"/>
      <c r="N25" s="307" t="s">
        <v>673</v>
      </c>
      <c r="O25" s="308"/>
      <c r="P25" s="308"/>
      <c r="Q25" s="308"/>
      <c r="R25" s="308"/>
      <c r="S25" s="309"/>
      <c r="T25" s="310" t="s">
        <v>674</v>
      </c>
      <c r="U25" s="311"/>
      <c r="V25" s="311"/>
      <c r="W25" s="311"/>
      <c r="X25" s="312"/>
    </row>
    <row r="26" spans="2:27" ht="19.149999999999999" customHeight="1">
      <c r="B26" s="300" t="s">
        <v>519</v>
      </c>
      <c r="C26" s="300"/>
      <c r="D26" s="301">
        <v>1</v>
      </c>
      <c r="E26" s="302"/>
      <c r="F26" s="302"/>
      <c r="G26" s="302"/>
      <c r="H26" s="303"/>
      <c r="I26" s="301">
        <v>1</v>
      </c>
      <c r="J26" s="302"/>
      <c r="K26" s="302"/>
      <c r="L26" s="302"/>
      <c r="M26" s="303"/>
      <c r="N26" s="301">
        <v>0</v>
      </c>
      <c r="O26" s="302"/>
      <c r="P26" s="302"/>
      <c r="Q26" s="302"/>
      <c r="R26" s="302"/>
      <c r="S26" s="303"/>
      <c r="T26" s="301">
        <v>0</v>
      </c>
      <c r="U26" s="302"/>
      <c r="V26" s="302"/>
      <c r="W26" s="302"/>
      <c r="X26" s="303"/>
      <c r="Z26" s="51"/>
      <c r="AA26" s="51"/>
    </row>
    <row r="27" spans="2:27" ht="19.149999999999999" customHeight="1">
      <c r="B27" s="300" t="s">
        <v>520</v>
      </c>
      <c r="C27" s="300"/>
      <c r="D27" s="301">
        <v>1</v>
      </c>
      <c r="E27" s="302"/>
      <c r="F27" s="302"/>
      <c r="G27" s="302"/>
      <c r="H27" s="303"/>
      <c r="I27" s="301">
        <v>1</v>
      </c>
      <c r="J27" s="302"/>
      <c r="K27" s="302"/>
      <c r="L27" s="302"/>
      <c r="M27" s="303"/>
      <c r="N27" s="301">
        <v>0</v>
      </c>
      <c r="O27" s="302"/>
      <c r="P27" s="302"/>
      <c r="Q27" s="302"/>
      <c r="R27" s="302"/>
      <c r="S27" s="303"/>
      <c r="T27" s="301">
        <v>0</v>
      </c>
      <c r="U27" s="302"/>
      <c r="V27" s="302"/>
      <c r="W27" s="302"/>
      <c r="X27" s="303"/>
      <c r="Y27" s="49"/>
    </row>
    <row r="28" spans="2:27" ht="19.899999999999999" customHeight="1">
      <c r="B28" s="304" t="s">
        <v>661</v>
      </c>
      <c r="C28" s="304"/>
      <c r="D28" s="304"/>
      <c r="E28" s="304"/>
      <c r="F28" s="304"/>
      <c r="G28" s="304"/>
      <c r="H28" s="304"/>
      <c r="I28" s="304"/>
      <c r="J28" s="304"/>
      <c r="K28" s="304"/>
      <c r="L28" s="304"/>
      <c r="M28" s="304"/>
      <c r="N28" s="304"/>
      <c r="O28" s="304"/>
      <c r="P28" s="304"/>
      <c r="Q28" s="304"/>
      <c r="R28" s="304"/>
      <c r="S28" s="304"/>
      <c r="T28" s="304"/>
      <c r="U28" s="304"/>
      <c r="V28" s="304"/>
      <c r="W28" s="304"/>
      <c r="X28" s="304"/>
    </row>
    <row r="29" spans="2:27" ht="19.899999999999999" customHeight="1">
      <c r="B29" s="107"/>
      <c r="C29" s="108"/>
      <c r="D29" s="108"/>
      <c r="E29" s="108"/>
      <c r="F29" s="108"/>
      <c r="G29" s="108"/>
      <c r="H29" s="108"/>
      <c r="I29" s="108"/>
      <c r="J29" s="108"/>
      <c r="K29" s="108"/>
      <c r="L29" s="108"/>
      <c r="M29" s="108"/>
      <c r="N29" s="108"/>
      <c r="O29" s="108"/>
      <c r="P29" s="108"/>
      <c r="Q29" s="108"/>
      <c r="R29" s="108"/>
      <c r="S29" s="108"/>
      <c r="T29" s="108"/>
      <c r="U29" s="108"/>
      <c r="V29" s="108"/>
      <c r="W29" s="108"/>
      <c r="X29" s="109"/>
    </row>
    <row r="30" spans="2:27" ht="25.5">
      <c r="B30" s="103" t="s">
        <v>521</v>
      </c>
      <c r="C30" s="105" t="s">
        <v>522</v>
      </c>
      <c r="D30" s="105" t="s">
        <v>523</v>
      </c>
      <c r="E30" s="52" t="s">
        <v>524</v>
      </c>
      <c r="H30" s="294"/>
      <c r="I30" s="294"/>
      <c r="J30" s="294"/>
      <c r="K30" s="294"/>
      <c r="L30" s="294"/>
      <c r="M30" s="294"/>
      <c r="N30" s="294"/>
      <c r="O30" s="294"/>
      <c r="P30" s="294"/>
      <c r="Q30" s="294"/>
      <c r="R30" s="294"/>
      <c r="S30" s="296"/>
      <c r="T30" s="296"/>
      <c r="U30" s="296"/>
      <c r="V30" s="296"/>
      <c r="W30" s="296"/>
      <c r="X30" s="297"/>
    </row>
    <row r="31" spans="2:27" ht="17.649999999999999" customHeight="1">
      <c r="B31" s="95" t="s">
        <v>525</v>
      </c>
      <c r="C31" s="53">
        <f>IF(ISERROR($D$26/$D$27),0,$D$26/$D$27)</f>
        <v>1</v>
      </c>
      <c r="D31" s="54">
        <f>$E$21</f>
        <v>1</v>
      </c>
      <c r="E31" s="270">
        <f>AVERAGE(C31:C34)*0.34</f>
        <v>0.17</v>
      </c>
      <c r="H31" s="295"/>
      <c r="I31" s="295"/>
      <c r="J31" s="294"/>
      <c r="K31" s="294"/>
      <c r="L31" s="55"/>
      <c r="M31" s="74"/>
      <c r="N31" s="295"/>
      <c r="O31" s="295"/>
      <c r="P31" s="295"/>
      <c r="Q31" s="295"/>
      <c r="R31" s="295"/>
      <c r="S31" s="298"/>
      <c r="T31" s="298"/>
      <c r="U31" s="298"/>
      <c r="V31" s="298"/>
      <c r="W31" s="298"/>
      <c r="X31" s="299"/>
    </row>
    <row r="32" spans="2:27" ht="17.649999999999999" customHeight="1">
      <c r="B32" s="96" t="s">
        <v>703</v>
      </c>
      <c r="C32" s="53">
        <f>IF(ISERROR($I$26/$I$27),0,$I$26/$I$27)</f>
        <v>1</v>
      </c>
      <c r="D32" s="54">
        <f>$E$21</f>
        <v>1</v>
      </c>
      <c r="E32" s="271"/>
      <c r="H32" s="294"/>
      <c r="I32" s="294"/>
      <c r="J32" s="294"/>
      <c r="K32" s="294"/>
      <c r="L32" s="56"/>
      <c r="M32" s="55"/>
      <c r="N32" s="294"/>
      <c r="O32" s="294"/>
      <c r="P32" s="294"/>
      <c r="Q32" s="294"/>
      <c r="R32" s="294"/>
      <c r="S32" s="298"/>
      <c r="T32" s="298"/>
      <c r="U32" s="298"/>
      <c r="V32" s="298"/>
      <c r="W32" s="298"/>
      <c r="X32" s="299"/>
    </row>
    <row r="33" spans="2:27" ht="17.649999999999999" customHeight="1">
      <c r="B33" s="96" t="s">
        <v>704</v>
      </c>
      <c r="C33" s="53">
        <f>IF(ISERROR($N$26/$N$27),0,$N$26/$N$27)</f>
        <v>0</v>
      </c>
      <c r="D33" s="54">
        <f>$E$21</f>
        <v>1</v>
      </c>
      <c r="E33" s="271"/>
      <c r="H33" s="294"/>
      <c r="I33" s="294"/>
      <c r="J33" s="294"/>
      <c r="K33" s="294"/>
      <c r="L33" s="56"/>
      <c r="M33" s="55"/>
      <c r="N33" s="294"/>
      <c r="O33" s="294"/>
      <c r="P33" s="294"/>
      <c r="Q33" s="294"/>
      <c r="R33" s="294"/>
      <c r="S33" s="298"/>
      <c r="T33" s="298"/>
      <c r="U33" s="298"/>
      <c r="V33" s="298"/>
      <c r="W33" s="298"/>
      <c r="X33" s="299"/>
    </row>
    <row r="34" spans="2:27" ht="17.649999999999999" customHeight="1">
      <c r="B34" s="96" t="s">
        <v>705</v>
      </c>
      <c r="C34" s="53">
        <f>IF(ISERROR($T$26/$T$27),0,$T$26/$T$27)</f>
        <v>0</v>
      </c>
      <c r="D34" s="54">
        <f>$E$21</f>
        <v>1</v>
      </c>
      <c r="E34" s="272"/>
      <c r="H34" s="294"/>
      <c r="I34" s="294"/>
      <c r="J34" s="294"/>
      <c r="K34" s="294"/>
      <c r="L34" s="56"/>
      <c r="M34" s="55"/>
      <c r="N34" s="294"/>
      <c r="O34" s="294"/>
      <c r="P34" s="294"/>
      <c r="Q34" s="294"/>
      <c r="R34" s="294"/>
      <c r="S34" s="298"/>
      <c r="T34" s="298"/>
      <c r="U34" s="298"/>
      <c r="V34" s="298"/>
      <c r="W34" s="298"/>
      <c r="X34" s="299"/>
    </row>
    <row r="35" spans="2:27" ht="25.5" customHeight="1">
      <c r="B35" s="267" t="s">
        <v>702</v>
      </c>
      <c r="C35" s="268"/>
      <c r="D35" s="268"/>
      <c r="E35" s="269"/>
      <c r="H35" s="294"/>
      <c r="I35" s="294"/>
      <c r="J35" s="294"/>
      <c r="K35" s="294"/>
      <c r="L35" s="56"/>
      <c r="M35" s="55"/>
      <c r="N35" s="294"/>
      <c r="O35" s="294"/>
      <c r="P35" s="294"/>
      <c r="Q35" s="294"/>
      <c r="R35" s="294"/>
      <c r="S35" s="298"/>
      <c r="T35" s="298"/>
      <c r="U35" s="298"/>
      <c r="V35" s="298"/>
      <c r="W35" s="298"/>
      <c r="X35" s="299"/>
    </row>
    <row r="36" spans="2:27" ht="17.649999999999999" customHeight="1">
      <c r="B36" s="71"/>
      <c r="C36" s="59"/>
      <c r="D36" s="73"/>
      <c r="E36" s="73"/>
      <c r="H36" s="294"/>
      <c r="I36" s="294"/>
      <c r="J36" s="294"/>
      <c r="K36" s="294"/>
      <c r="L36" s="56"/>
      <c r="M36" s="55"/>
      <c r="N36" s="294"/>
      <c r="O36" s="294"/>
      <c r="P36" s="294"/>
      <c r="Q36" s="294"/>
      <c r="R36" s="294"/>
      <c r="S36" s="298"/>
      <c r="T36" s="298"/>
      <c r="U36" s="298"/>
      <c r="V36" s="298"/>
      <c r="W36" s="298"/>
      <c r="X36" s="299"/>
    </row>
    <row r="37" spans="2:27" ht="17.649999999999999" customHeight="1">
      <c r="B37" s="71"/>
      <c r="C37" s="59"/>
      <c r="D37" s="73"/>
      <c r="E37" s="73"/>
      <c r="H37" s="294"/>
      <c r="I37" s="294"/>
      <c r="J37" s="294"/>
      <c r="K37" s="294"/>
      <c r="L37" s="56"/>
      <c r="M37" s="55"/>
      <c r="N37" s="294"/>
      <c r="O37" s="294"/>
      <c r="P37" s="294"/>
      <c r="Q37" s="294"/>
      <c r="R37" s="294"/>
      <c r="S37" s="298"/>
      <c r="T37" s="298"/>
      <c r="U37" s="298"/>
      <c r="V37" s="298"/>
      <c r="W37" s="298"/>
      <c r="X37" s="299"/>
    </row>
    <row r="38" spans="2:27" ht="17.649999999999999" customHeight="1">
      <c r="B38" s="71"/>
      <c r="C38" s="59"/>
      <c r="D38" s="73"/>
      <c r="E38" s="73"/>
      <c r="H38" s="294"/>
      <c r="I38" s="294"/>
      <c r="J38" s="294"/>
      <c r="K38" s="294"/>
      <c r="L38" s="56"/>
      <c r="M38" s="55"/>
      <c r="N38" s="294"/>
      <c r="O38" s="294"/>
      <c r="P38" s="294"/>
      <c r="Q38" s="294"/>
      <c r="R38" s="294"/>
      <c r="S38" s="298"/>
      <c r="T38" s="298"/>
      <c r="U38" s="298"/>
      <c r="V38" s="298"/>
      <c r="W38" s="298"/>
      <c r="X38" s="299"/>
    </row>
    <row r="39" spans="2:27" ht="17.649999999999999" customHeight="1">
      <c r="B39" s="71"/>
      <c r="C39" s="59"/>
      <c r="D39" s="73"/>
      <c r="E39" s="73"/>
      <c r="H39" s="294"/>
      <c r="I39" s="294"/>
      <c r="J39" s="294"/>
      <c r="K39" s="294"/>
      <c r="L39" s="56"/>
      <c r="M39" s="55"/>
      <c r="N39" s="294"/>
      <c r="O39" s="294"/>
      <c r="P39" s="294"/>
      <c r="Q39" s="294"/>
      <c r="R39" s="294"/>
      <c r="S39" s="298"/>
      <c r="T39" s="298"/>
      <c r="U39" s="298"/>
      <c r="V39" s="298"/>
      <c r="W39" s="298"/>
      <c r="X39" s="299"/>
    </row>
    <row r="40" spans="2:27" ht="17.649999999999999" customHeight="1">
      <c r="B40" s="71"/>
      <c r="C40" s="59"/>
      <c r="D40" s="73"/>
      <c r="E40" s="73"/>
      <c r="H40" s="294"/>
      <c r="I40" s="294"/>
      <c r="J40" s="294"/>
      <c r="K40" s="294"/>
      <c r="L40" s="56"/>
      <c r="M40" s="55"/>
      <c r="N40" s="294"/>
      <c r="O40" s="294"/>
      <c r="P40" s="294"/>
      <c r="Q40" s="294"/>
      <c r="R40" s="294"/>
      <c r="S40" s="298"/>
      <c r="T40" s="298"/>
      <c r="U40" s="298"/>
      <c r="V40" s="298"/>
      <c r="W40" s="298"/>
      <c r="X40" s="299"/>
    </row>
    <row r="41" spans="2:27" ht="17.649999999999999" customHeight="1">
      <c r="B41" s="71"/>
      <c r="C41" s="59"/>
      <c r="D41" s="73"/>
      <c r="E41" s="73"/>
      <c r="H41" s="294"/>
      <c r="I41" s="294"/>
      <c r="J41" s="294"/>
      <c r="K41" s="294"/>
      <c r="L41" s="56"/>
      <c r="M41" s="55"/>
      <c r="N41" s="294"/>
      <c r="O41" s="294"/>
      <c r="P41" s="294"/>
      <c r="Q41" s="294"/>
      <c r="R41" s="294"/>
      <c r="S41" s="298"/>
      <c r="T41" s="298"/>
      <c r="U41" s="298"/>
      <c r="V41" s="298"/>
      <c r="W41" s="298"/>
      <c r="X41" s="299"/>
    </row>
    <row r="42" spans="2:27" ht="17.25" customHeight="1">
      <c r="B42" s="71"/>
      <c r="C42" s="59"/>
      <c r="D42" s="73"/>
      <c r="E42" s="73"/>
      <c r="H42" s="294"/>
      <c r="I42" s="294"/>
      <c r="J42" s="294"/>
      <c r="K42" s="294"/>
      <c r="L42" s="56"/>
      <c r="M42" s="55"/>
      <c r="N42" s="294"/>
      <c r="O42" s="294"/>
      <c r="P42" s="294"/>
      <c r="Q42" s="294"/>
      <c r="R42" s="294"/>
      <c r="S42" s="296"/>
      <c r="T42" s="296"/>
      <c r="U42" s="296"/>
      <c r="V42" s="296"/>
      <c r="W42" s="296"/>
      <c r="X42" s="297"/>
    </row>
    <row r="43" spans="2:27" ht="17.25" customHeight="1">
      <c r="B43" s="75"/>
      <c r="C43" s="76"/>
      <c r="D43" s="77"/>
      <c r="E43" s="77"/>
      <c r="F43" s="66"/>
      <c r="G43" s="66"/>
      <c r="H43" s="66"/>
      <c r="I43" s="66"/>
      <c r="J43" s="66"/>
      <c r="K43" s="66"/>
      <c r="L43" s="67"/>
      <c r="M43" s="110"/>
      <c r="N43" s="66"/>
      <c r="O43" s="66"/>
      <c r="P43" s="66"/>
      <c r="Q43" s="66"/>
      <c r="R43" s="66"/>
      <c r="S43" s="66"/>
      <c r="T43" s="66"/>
      <c r="U43" s="66"/>
      <c r="V43" s="66"/>
      <c r="W43" s="66"/>
      <c r="X43" s="68"/>
    </row>
    <row r="44" spans="2:27" ht="15.75" customHeight="1">
      <c r="B44" s="283" t="s">
        <v>660</v>
      </c>
      <c r="C44" s="283"/>
      <c r="D44" s="283"/>
      <c r="E44" s="283"/>
      <c r="F44" s="283"/>
      <c r="G44" s="283"/>
      <c r="H44" s="283"/>
      <c r="I44" s="283"/>
      <c r="J44" s="283"/>
      <c r="K44" s="283"/>
      <c r="L44" s="283"/>
      <c r="M44" s="283"/>
      <c r="N44" s="283"/>
      <c r="O44" s="283"/>
      <c r="P44" s="283"/>
      <c r="Q44" s="283"/>
      <c r="R44" s="283"/>
      <c r="S44" s="283"/>
      <c r="T44" s="283"/>
      <c r="U44" s="283"/>
      <c r="V44" s="283"/>
      <c r="W44" s="283"/>
      <c r="X44" s="283"/>
      <c r="Z44" s="57"/>
    </row>
    <row r="45" spans="2:27" ht="72.75" customHeight="1">
      <c r="B45" s="284" t="s">
        <v>759</v>
      </c>
      <c r="C45" s="285"/>
      <c r="D45" s="285"/>
      <c r="E45" s="285"/>
      <c r="F45" s="285"/>
      <c r="G45" s="285"/>
      <c r="H45" s="285"/>
      <c r="I45" s="285"/>
      <c r="J45" s="285"/>
      <c r="K45" s="285"/>
      <c r="L45" s="285"/>
      <c r="M45" s="285"/>
      <c r="N45" s="285"/>
      <c r="O45" s="285"/>
      <c r="P45" s="285"/>
      <c r="Q45" s="285"/>
      <c r="R45" s="285"/>
      <c r="S45" s="285"/>
      <c r="T45" s="285"/>
      <c r="U45" s="285"/>
      <c r="V45" s="285"/>
      <c r="W45" s="285"/>
      <c r="X45" s="286"/>
      <c r="Y45" s="55"/>
      <c r="Z45" s="55"/>
      <c r="AA45" s="55"/>
    </row>
    <row r="46" spans="2:27" ht="18" customHeight="1">
      <c r="B46" s="287" t="s">
        <v>526</v>
      </c>
      <c r="C46" s="287"/>
      <c r="D46" s="287"/>
      <c r="E46" s="287"/>
      <c r="F46" s="287"/>
      <c r="G46" s="287"/>
      <c r="H46" s="287"/>
      <c r="I46" s="287"/>
      <c r="J46" s="287"/>
      <c r="K46" s="287"/>
      <c r="L46" s="287"/>
      <c r="M46" s="287"/>
      <c r="N46" s="287"/>
      <c r="O46" s="287"/>
      <c r="P46" s="287"/>
      <c r="Q46" s="287"/>
      <c r="R46" s="287"/>
      <c r="S46" s="287"/>
      <c r="T46" s="287"/>
      <c r="U46" s="287"/>
      <c r="V46" s="287"/>
      <c r="W46" s="287"/>
      <c r="X46" s="287"/>
      <c r="Y46" s="58"/>
      <c r="Z46" s="59"/>
      <c r="AA46" s="56"/>
    </row>
    <row r="47" spans="2:27" ht="32.25" customHeight="1">
      <c r="B47" s="288" t="s">
        <v>496</v>
      </c>
      <c r="C47" s="289"/>
      <c r="D47" s="289"/>
      <c r="E47" s="289"/>
      <c r="F47" s="289"/>
      <c r="G47" s="289"/>
      <c r="H47" s="289"/>
      <c r="I47" s="289"/>
      <c r="J47" s="289"/>
      <c r="K47" s="289"/>
      <c r="L47" s="289"/>
      <c r="M47" s="289"/>
      <c r="N47" s="289"/>
      <c r="O47" s="289"/>
      <c r="P47" s="289"/>
      <c r="Q47" s="289"/>
      <c r="R47" s="289"/>
      <c r="S47" s="289"/>
      <c r="T47" s="289"/>
      <c r="U47" s="289"/>
      <c r="V47" s="289"/>
      <c r="W47" s="289"/>
      <c r="X47" s="290"/>
      <c r="Y47" s="58"/>
      <c r="Z47" s="59"/>
      <c r="AA47" s="56"/>
    </row>
    <row r="48" spans="2:27" ht="16.149999999999999" customHeight="1">
      <c r="B48" s="287" t="s">
        <v>659</v>
      </c>
      <c r="C48" s="287"/>
      <c r="D48" s="287"/>
      <c r="E48" s="287"/>
      <c r="F48" s="287"/>
      <c r="G48" s="287"/>
      <c r="H48" s="287"/>
      <c r="I48" s="287"/>
      <c r="J48" s="287"/>
      <c r="K48" s="287"/>
      <c r="L48" s="287"/>
      <c r="M48" s="287"/>
      <c r="N48" s="287"/>
      <c r="O48" s="287"/>
      <c r="P48" s="287"/>
      <c r="Q48" s="287"/>
      <c r="R48" s="287"/>
      <c r="S48" s="287"/>
      <c r="T48" s="287"/>
      <c r="U48" s="287"/>
      <c r="V48" s="287"/>
      <c r="W48" s="287"/>
      <c r="X48" s="287"/>
      <c r="Y48" s="58"/>
      <c r="Z48" s="59"/>
      <c r="AA48" s="56"/>
    </row>
    <row r="49" spans="2:27" ht="15.6" customHeight="1">
      <c r="B49" s="60" t="s">
        <v>3</v>
      </c>
      <c r="C49" s="291" t="s">
        <v>527</v>
      </c>
      <c r="D49" s="292"/>
      <c r="E49" s="293" t="s">
        <v>528</v>
      </c>
      <c r="F49" s="291"/>
      <c r="G49" s="291"/>
      <c r="H49" s="291"/>
      <c r="I49" s="291"/>
      <c r="J49" s="291"/>
      <c r="K49" s="292"/>
      <c r="L49" s="293" t="s">
        <v>529</v>
      </c>
      <c r="M49" s="291"/>
      <c r="N49" s="291"/>
      <c r="O49" s="291"/>
      <c r="P49" s="291"/>
      <c r="Q49" s="291"/>
      <c r="R49" s="291"/>
      <c r="S49" s="292"/>
      <c r="T49" s="293" t="s">
        <v>530</v>
      </c>
      <c r="U49" s="291"/>
      <c r="V49" s="291"/>
      <c r="W49" s="291"/>
      <c r="X49" s="292"/>
      <c r="Y49" s="58"/>
      <c r="Z49" s="59"/>
      <c r="AA49" s="56"/>
    </row>
    <row r="50" spans="2:27" ht="37.15" customHeight="1">
      <c r="B50" s="104">
        <v>1</v>
      </c>
      <c r="C50" s="282">
        <v>44714</v>
      </c>
      <c r="D50" s="278"/>
      <c r="E50" s="278" t="s">
        <v>584</v>
      </c>
      <c r="F50" s="278"/>
      <c r="G50" s="278"/>
      <c r="H50" s="278"/>
      <c r="I50" s="278"/>
      <c r="J50" s="278"/>
      <c r="K50" s="278"/>
      <c r="L50" s="278" t="s">
        <v>675</v>
      </c>
      <c r="M50" s="278"/>
      <c r="N50" s="278"/>
      <c r="O50" s="278"/>
      <c r="P50" s="278"/>
      <c r="Q50" s="278"/>
      <c r="R50" s="278"/>
      <c r="S50" s="278"/>
      <c r="T50" s="282">
        <v>44771</v>
      </c>
      <c r="U50" s="278"/>
      <c r="V50" s="278"/>
      <c r="W50" s="278"/>
      <c r="X50" s="278"/>
      <c r="Y50" s="58"/>
      <c r="Z50" s="59"/>
      <c r="AA50" s="56"/>
    </row>
    <row r="51" spans="2:27" ht="15" customHeight="1">
      <c r="B51" s="104"/>
      <c r="C51" s="278"/>
      <c r="D51" s="278"/>
      <c r="E51" s="278"/>
      <c r="F51" s="278"/>
      <c r="G51" s="278"/>
      <c r="H51" s="278"/>
      <c r="I51" s="278"/>
      <c r="J51" s="278"/>
      <c r="K51" s="278"/>
      <c r="L51" s="278"/>
      <c r="M51" s="278"/>
      <c r="N51" s="278"/>
      <c r="O51" s="278"/>
      <c r="P51" s="278"/>
      <c r="Q51" s="278"/>
      <c r="R51" s="278"/>
      <c r="S51" s="278"/>
      <c r="T51" s="278"/>
      <c r="U51" s="278"/>
      <c r="V51" s="278"/>
      <c r="W51" s="278"/>
      <c r="X51" s="278"/>
      <c r="Y51" s="58"/>
      <c r="Z51" s="59"/>
      <c r="AA51" s="56"/>
    </row>
    <row r="52" spans="2:27" ht="15" customHeight="1">
      <c r="B52" s="104"/>
      <c r="C52" s="278"/>
      <c r="D52" s="278"/>
      <c r="E52" s="278"/>
      <c r="F52" s="278"/>
      <c r="G52" s="278"/>
      <c r="H52" s="278"/>
      <c r="I52" s="278"/>
      <c r="J52" s="278"/>
      <c r="K52" s="278"/>
      <c r="L52" s="278"/>
      <c r="M52" s="278"/>
      <c r="N52" s="278"/>
      <c r="O52" s="278"/>
      <c r="P52" s="278"/>
      <c r="Q52" s="278"/>
      <c r="R52" s="278"/>
      <c r="S52" s="278"/>
      <c r="T52" s="278"/>
      <c r="U52" s="278"/>
      <c r="V52" s="278"/>
      <c r="W52" s="278"/>
      <c r="X52" s="278"/>
      <c r="Y52" s="58"/>
      <c r="Z52" s="59"/>
      <c r="AA52" s="56"/>
    </row>
    <row r="53" spans="2:27" ht="15" customHeight="1">
      <c r="B53" s="104"/>
      <c r="C53" s="278"/>
      <c r="D53" s="278"/>
      <c r="E53" s="278"/>
      <c r="F53" s="278"/>
      <c r="G53" s="278"/>
      <c r="H53" s="278"/>
      <c r="I53" s="278"/>
      <c r="J53" s="278"/>
      <c r="K53" s="278"/>
      <c r="L53" s="278"/>
      <c r="M53" s="278"/>
      <c r="N53" s="278"/>
      <c r="O53" s="278"/>
      <c r="P53" s="278"/>
      <c r="Q53" s="278"/>
      <c r="R53" s="278"/>
      <c r="S53" s="278"/>
      <c r="T53" s="278"/>
      <c r="U53" s="278"/>
      <c r="V53" s="278"/>
      <c r="W53" s="278"/>
      <c r="X53" s="278"/>
      <c r="Y53" s="58"/>
      <c r="Z53" s="59"/>
      <c r="AA53" s="56"/>
    </row>
    <row r="54" spans="2:27" ht="15" customHeight="1">
      <c r="B54" s="104"/>
      <c r="C54" s="278"/>
      <c r="D54" s="278"/>
      <c r="E54" s="278"/>
      <c r="F54" s="278"/>
      <c r="G54" s="278"/>
      <c r="H54" s="278"/>
      <c r="I54" s="278"/>
      <c r="J54" s="278"/>
      <c r="K54" s="278"/>
      <c r="L54" s="278"/>
      <c r="M54" s="278"/>
      <c r="N54" s="278"/>
      <c r="O54" s="278"/>
      <c r="P54" s="278"/>
      <c r="Q54" s="278"/>
      <c r="R54" s="278"/>
      <c r="S54" s="278"/>
      <c r="T54" s="278"/>
      <c r="U54" s="278"/>
      <c r="V54" s="278"/>
      <c r="W54" s="278"/>
      <c r="X54" s="278"/>
      <c r="Y54" s="58"/>
      <c r="Z54" s="59"/>
      <c r="AA54" s="56"/>
    </row>
    <row r="55" spans="2:27" ht="15.6" customHeight="1">
      <c r="B55" s="279" t="s">
        <v>658</v>
      </c>
      <c r="C55" s="280"/>
      <c r="D55" s="280"/>
      <c r="E55" s="280"/>
      <c r="F55" s="280"/>
      <c r="G55" s="280"/>
      <c r="H55" s="280"/>
      <c r="I55" s="280"/>
      <c r="J55" s="280"/>
      <c r="K55" s="280"/>
      <c r="L55" s="280"/>
      <c r="M55" s="280"/>
      <c r="N55" s="280"/>
      <c r="O55" s="280"/>
      <c r="P55" s="280"/>
      <c r="Q55" s="280"/>
      <c r="R55" s="280"/>
      <c r="S55" s="280"/>
      <c r="T55" s="280"/>
      <c r="U55" s="280"/>
      <c r="V55" s="280"/>
      <c r="W55" s="280"/>
      <c r="X55" s="281"/>
      <c r="Y55" s="58"/>
      <c r="Z55" s="59"/>
      <c r="AA55" s="56"/>
    </row>
    <row r="56" spans="2:27" ht="26.65" customHeight="1">
      <c r="B56" s="97" t="s">
        <v>531</v>
      </c>
      <c r="C56" s="346" t="s">
        <v>678</v>
      </c>
      <c r="D56" s="347"/>
      <c r="E56" s="347"/>
      <c r="F56" s="347"/>
      <c r="G56" s="347"/>
      <c r="H56" s="347"/>
      <c r="I56" s="347"/>
      <c r="J56" s="347"/>
      <c r="K56" s="347"/>
      <c r="L56" s="347"/>
      <c r="M56" s="348"/>
      <c r="N56" s="349" t="s">
        <v>532</v>
      </c>
      <c r="O56" s="350"/>
      <c r="P56" s="351" t="s">
        <v>679</v>
      </c>
      <c r="Q56" s="347"/>
      <c r="R56" s="347"/>
      <c r="S56" s="347"/>
      <c r="T56" s="347"/>
      <c r="U56" s="347"/>
      <c r="V56" s="347"/>
      <c r="W56" s="347"/>
      <c r="X56" s="348"/>
    </row>
    <row r="57" spans="2:27" ht="24.6" customHeight="1">
      <c r="B57" s="98" t="s">
        <v>533</v>
      </c>
      <c r="C57" s="346" t="s">
        <v>706</v>
      </c>
      <c r="D57" s="347"/>
      <c r="E57" s="347"/>
      <c r="F57" s="347"/>
      <c r="G57" s="347"/>
      <c r="H57" s="347"/>
      <c r="I57" s="347"/>
      <c r="J57" s="347"/>
      <c r="K57" s="347"/>
      <c r="L57" s="347"/>
      <c r="M57" s="348"/>
      <c r="N57" s="349" t="s">
        <v>532</v>
      </c>
      <c r="O57" s="350"/>
      <c r="P57" s="351" t="s">
        <v>709</v>
      </c>
      <c r="Q57" s="347"/>
      <c r="R57" s="347"/>
      <c r="S57" s="347"/>
      <c r="T57" s="347"/>
      <c r="U57" s="347"/>
      <c r="V57" s="347"/>
      <c r="W57" s="347"/>
      <c r="X57" s="348"/>
    </row>
    <row r="58" spans="2:27" ht="27.6" customHeight="1">
      <c r="B58" s="98" t="s">
        <v>533</v>
      </c>
      <c r="C58" s="346" t="s">
        <v>707</v>
      </c>
      <c r="D58" s="347"/>
      <c r="E58" s="347"/>
      <c r="F58" s="347"/>
      <c r="G58" s="347"/>
      <c r="H58" s="347"/>
      <c r="I58" s="347"/>
      <c r="J58" s="347"/>
      <c r="K58" s="347"/>
      <c r="L58" s="347"/>
      <c r="M58" s="348"/>
      <c r="N58" s="349" t="s">
        <v>532</v>
      </c>
      <c r="O58" s="350"/>
      <c r="P58" s="351" t="s">
        <v>709</v>
      </c>
      <c r="Q58" s="347"/>
      <c r="R58" s="347"/>
      <c r="S58" s="347"/>
      <c r="T58" s="347"/>
      <c r="U58" s="347"/>
      <c r="V58" s="347"/>
      <c r="W58" s="347"/>
      <c r="X58" s="348"/>
    </row>
    <row r="59" spans="2:27" ht="21.75" customHeight="1">
      <c r="B59" s="98" t="s">
        <v>533</v>
      </c>
      <c r="C59" s="346" t="s">
        <v>708</v>
      </c>
      <c r="D59" s="347"/>
      <c r="E59" s="347"/>
      <c r="F59" s="347"/>
      <c r="G59" s="347"/>
      <c r="H59" s="347"/>
      <c r="I59" s="347"/>
      <c r="J59" s="347"/>
      <c r="K59" s="347"/>
      <c r="L59" s="347"/>
      <c r="M59" s="348"/>
      <c r="N59" s="349" t="s">
        <v>532</v>
      </c>
      <c r="O59" s="350"/>
      <c r="P59" s="351" t="s">
        <v>709</v>
      </c>
      <c r="Q59" s="347"/>
      <c r="R59" s="347"/>
      <c r="S59" s="347"/>
      <c r="T59" s="347"/>
      <c r="U59" s="347"/>
      <c r="V59" s="347"/>
      <c r="W59" s="347"/>
      <c r="X59" s="348"/>
    </row>
    <row r="60" spans="2:27" ht="25.5" customHeight="1">
      <c r="B60" s="98" t="s">
        <v>657</v>
      </c>
      <c r="C60" s="346" t="s">
        <v>676</v>
      </c>
      <c r="D60" s="347"/>
      <c r="E60" s="347"/>
      <c r="F60" s="347"/>
      <c r="G60" s="347"/>
      <c r="H60" s="347"/>
      <c r="I60" s="347"/>
      <c r="J60" s="347"/>
      <c r="K60" s="347"/>
      <c r="L60" s="347"/>
      <c r="M60" s="348"/>
      <c r="N60" s="349" t="s">
        <v>532</v>
      </c>
      <c r="O60" s="350"/>
      <c r="P60" s="351" t="s">
        <v>677</v>
      </c>
      <c r="Q60" s="347"/>
      <c r="R60" s="347"/>
      <c r="S60" s="347"/>
      <c r="T60" s="347"/>
      <c r="U60" s="347"/>
      <c r="V60" s="347"/>
      <c r="W60" s="347"/>
      <c r="X60" s="348"/>
    </row>
    <row r="61" spans="2:27" ht="13.5" customHeight="1">
      <c r="B61" s="279" t="s">
        <v>721</v>
      </c>
      <c r="C61" s="280"/>
      <c r="D61" s="280"/>
      <c r="E61" s="280"/>
      <c r="F61" s="280"/>
      <c r="G61" s="280"/>
      <c r="H61" s="280"/>
      <c r="I61" s="280"/>
      <c r="J61" s="280"/>
      <c r="K61" s="280"/>
      <c r="L61" s="280"/>
      <c r="M61" s="280"/>
      <c r="N61" s="280"/>
      <c r="O61" s="280"/>
      <c r="P61" s="280"/>
      <c r="Q61" s="280"/>
      <c r="R61" s="280"/>
      <c r="S61" s="280"/>
      <c r="T61" s="280"/>
      <c r="U61" s="280"/>
      <c r="V61" s="280"/>
      <c r="W61" s="280"/>
      <c r="X61" s="281"/>
    </row>
    <row r="62" spans="2:27" ht="16.899999999999999" customHeight="1">
      <c r="B62" s="61" t="s">
        <v>722</v>
      </c>
      <c r="C62" s="273" t="s">
        <v>723</v>
      </c>
      <c r="D62" s="274"/>
      <c r="E62" s="274"/>
      <c r="F62" s="274"/>
      <c r="G62" s="274"/>
      <c r="H62" s="274"/>
      <c r="I62" s="274"/>
      <c r="J62" s="274"/>
      <c r="K62" s="274"/>
      <c r="L62" s="274"/>
      <c r="M62" s="275"/>
      <c r="N62" s="276" t="s">
        <v>532</v>
      </c>
      <c r="O62" s="277"/>
      <c r="P62" s="273" t="s">
        <v>724</v>
      </c>
      <c r="Q62" s="274"/>
      <c r="R62" s="274"/>
      <c r="S62" s="274"/>
      <c r="T62" s="274"/>
      <c r="U62" s="274"/>
      <c r="V62" s="274"/>
      <c r="W62" s="274"/>
      <c r="X62" s="275"/>
    </row>
    <row r="63" spans="2:27" ht="16.899999999999999" customHeight="1">
      <c r="B63" s="61" t="s">
        <v>722</v>
      </c>
      <c r="C63" s="273" t="s">
        <v>708</v>
      </c>
      <c r="D63" s="274"/>
      <c r="E63" s="274"/>
      <c r="F63" s="274"/>
      <c r="G63" s="274"/>
      <c r="H63" s="274"/>
      <c r="I63" s="274"/>
      <c r="J63" s="274"/>
      <c r="K63" s="274"/>
      <c r="L63" s="274"/>
      <c r="M63" s="275"/>
      <c r="N63" s="276" t="s">
        <v>532</v>
      </c>
      <c r="O63" s="277"/>
      <c r="P63" s="273" t="s">
        <v>724</v>
      </c>
      <c r="Q63" s="274"/>
      <c r="R63" s="274"/>
      <c r="S63" s="274"/>
      <c r="T63" s="274"/>
      <c r="U63" s="274"/>
      <c r="V63" s="274"/>
      <c r="W63" s="274"/>
      <c r="X63" s="275"/>
    </row>
  </sheetData>
  <sheetProtection selectLockedCells="1" selectUnlockedCells="1"/>
  <mergeCells count="191">
    <mergeCell ref="B61:X61"/>
    <mergeCell ref="C62:M62"/>
    <mergeCell ref="N62:O62"/>
    <mergeCell ref="P62:X62"/>
    <mergeCell ref="C63:M63"/>
    <mergeCell ref="N63:O63"/>
    <mergeCell ref="P63:X63"/>
    <mergeCell ref="C59:M59"/>
    <mergeCell ref="N59:O59"/>
    <mergeCell ref="P59:X59"/>
    <mergeCell ref="C60:M60"/>
    <mergeCell ref="N60:O60"/>
    <mergeCell ref="P60:X60"/>
    <mergeCell ref="C57:M57"/>
    <mergeCell ref="N57:O57"/>
    <mergeCell ref="P57:X57"/>
    <mergeCell ref="C58:M58"/>
    <mergeCell ref="N58:O58"/>
    <mergeCell ref="P58:X58"/>
    <mergeCell ref="C54:D54"/>
    <mergeCell ref="E54:K54"/>
    <mergeCell ref="L54:S54"/>
    <mergeCell ref="T54:X54"/>
    <mergeCell ref="B55:X55"/>
    <mergeCell ref="C56:M56"/>
    <mergeCell ref="N56:O56"/>
    <mergeCell ref="P56:X56"/>
    <mergeCell ref="C52:D52"/>
    <mergeCell ref="E52:K52"/>
    <mergeCell ref="L52:S52"/>
    <mergeCell ref="T52:X52"/>
    <mergeCell ref="C53:D53"/>
    <mergeCell ref="E53:K53"/>
    <mergeCell ref="L53:S53"/>
    <mergeCell ref="T53:X53"/>
    <mergeCell ref="C50:D50"/>
    <mergeCell ref="E50:K50"/>
    <mergeCell ref="L50:S50"/>
    <mergeCell ref="T50:X50"/>
    <mergeCell ref="C51:D51"/>
    <mergeCell ref="E51:K51"/>
    <mergeCell ref="L51:S51"/>
    <mergeCell ref="T51:X51"/>
    <mergeCell ref="B46:X46"/>
    <mergeCell ref="B47:X47"/>
    <mergeCell ref="B48:X48"/>
    <mergeCell ref="C49:D49"/>
    <mergeCell ref="E49:K49"/>
    <mergeCell ref="L49:S49"/>
    <mergeCell ref="T49:X49"/>
    <mergeCell ref="H42:I42"/>
    <mergeCell ref="J42:K42"/>
    <mergeCell ref="N42:O42"/>
    <mergeCell ref="P42:R42"/>
    <mergeCell ref="B44:X44"/>
    <mergeCell ref="B45:X45"/>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N39:O39"/>
    <mergeCell ref="P39:R39"/>
    <mergeCell ref="H36:I36"/>
    <mergeCell ref="J36:K36"/>
    <mergeCell ref="N36:O36"/>
    <mergeCell ref="P36:R36"/>
    <mergeCell ref="H37:I37"/>
    <mergeCell ref="J37:K37"/>
    <mergeCell ref="N37:O37"/>
    <mergeCell ref="P37:R37"/>
    <mergeCell ref="H34:I34"/>
    <mergeCell ref="J34:K34"/>
    <mergeCell ref="N34:O34"/>
    <mergeCell ref="P34:R34"/>
    <mergeCell ref="B35:E35"/>
    <mergeCell ref="H35:I35"/>
    <mergeCell ref="J35:K35"/>
    <mergeCell ref="N35:O35"/>
    <mergeCell ref="P35:R35"/>
    <mergeCell ref="N32:O32"/>
    <mergeCell ref="P32:R32"/>
    <mergeCell ref="H33:I33"/>
    <mergeCell ref="J33:K33"/>
    <mergeCell ref="N33:O33"/>
    <mergeCell ref="P33:R33"/>
    <mergeCell ref="H30:I31"/>
    <mergeCell ref="J30:M30"/>
    <mergeCell ref="N30:O31"/>
    <mergeCell ref="P30:R31"/>
    <mergeCell ref="S30:X30"/>
    <mergeCell ref="E31:E34"/>
    <mergeCell ref="J31:K31"/>
    <mergeCell ref="S31:X42"/>
    <mergeCell ref="H32:I32"/>
    <mergeCell ref="J32:K32"/>
    <mergeCell ref="B27:C27"/>
    <mergeCell ref="D27:H27"/>
    <mergeCell ref="I27:M27"/>
    <mergeCell ref="N27:S27"/>
    <mergeCell ref="T27:X27"/>
    <mergeCell ref="B28:X28"/>
    <mergeCell ref="B25:C25"/>
    <mergeCell ref="D25:H25"/>
    <mergeCell ref="I25:M25"/>
    <mergeCell ref="N25:S25"/>
    <mergeCell ref="T25:X25"/>
    <mergeCell ref="B26:C26"/>
    <mergeCell ref="D26:H26"/>
    <mergeCell ref="I26:M26"/>
    <mergeCell ref="N26:S26"/>
    <mergeCell ref="T26:X26"/>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50" firstPageNumber="0" pageOrder="overThenDown"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5735A-196B-4EF2-8A06-9E492D2CBCD5}">
  <dimension ref="A1:J38"/>
  <sheetViews>
    <sheetView topLeftCell="B1" workbookViewId="0"/>
  </sheetViews>
  <sheetFormatPr baseColWidth="10" defaultColWidth="11.5703125" defaultRowHeight="14.25"/>
  <cols>
    <col min="1" max="1" width="27.28515625" style="69" customWidth="1"/>
    <col min="2" max="8" width="11.5703125" style="69"/>
    <col min="9" max="9" width="98.28515625" style="69" customWidth="1"/>
    <col min="10" max="16384" width="11.5703125" style="69"/>
  </cols>
  <sheetData>
    <row r="1" spans="1:10" ht="71.25">
      <c r="A1" s="69" t="s">
        <v>592</v>
      </c>
      <c r="B1" s="69" t="s">
        <v>582</v>
      </c>
      <c r="C1" s="69" t="s">
        <v>514</v>
      </c>
      <c r="D1" s="69" t="s">
        <v>593</v>
      </c>
      <c r="E1" s="69" t="s">
        <v>594</v>
      </c>
      <c r="F1" s="69" t="s">
        <v>595</v>
      </c>
      <c r="G1" s="69" t="s">
        <v>596</v>
      </c>
      <c r="H1" s="69" t="s">
        <v>578</v>
      </c>
      <c r="I1" s="70" t="s">
        <v>329</v>
      </c>
      <c r="J1" s="69" t="s">
        <v>597</v>
      </c>
    </row>
    <row r="2" spans="1:10" ht="28.5">
      <c r="A2" s="69" t="s">
        <v>598</v>
      </c>
      <c r="B2" s="69" t="s">
        <v>599</v>
      </c>
      <c r="C2" s="69" t="s">
        <v>600</v>
      </c>
      <c r="D2" s="69" t="s">
        <v>601</v>
      </c>
      <c r="E2" s="69" t="s">
        <v>602</v>
      </c>
      <c r="F2" s="69" t="s">
        <v>603</v>
      </c>
      <c r="G2" s="69" t="s">
        <v>604</v>
      </c>
      <c r="H2" s="69" t="s">
        <v>605</v>
      </c>
      <c r="I2" s="70" t="s">
        <v>330</v>
      </c>
      <c r="J2" s="69" t="s">
        <v>606</v>
      </c>
    </row>
    <row r="3" spans="1:10" ht="42.75">
      <c r="A3" s="69" t="s">
        <v>607</v>
      </c>
      <c r="B3" s="69" t="s">
        <v>608</v>
      </c>
      <c r="D3" s="69" t="s">
        <v>534</v>
      </c>
      <c r="E3" s="69" t="s">
        <v>609</v>
      </c>
      <c r="F3" s="69" t="s">
        <v>610</v>
      </c>
      <c r="G3" s="69" t="s">
        <v>611</v>
      </c>
      <c r="H3" s="69" t="s">
        <v>612</v>
      </c>
      <c r="I3" s="70" t="s">
        <v>331</v>
      </c>
      <c r="J3" s="69" t="s">
        <v>613</v>
      </c>
    </row>
    <row r="4" spans="1:10" ht="42.75">
      <c r="A4" s="69" t="s">
        <v>614</v>
      </c>
      <c r="B4" s="69" t="s">
        <v>615</v>
      </c>
      <c r="D4" s="69" t="s">
        <v>616</v>
      </c>
      <c r="E4" s="69" t="s">
        <v>617</v>
      </c>
      <c r="F4" s="69" t="s">
        <v>288</v>
      </c>
      <c r="G4" s="69" t="s">
        <v>618</v>
      </c>
      <c r="H4" s="69" t="s">
        <v>300</v>
      </c>
      <c r="I4" s="70" t="s">
        <v>332</v>
      </c>
      <c r="J4" s="69" t="s">
        <v>619</v>
      </c>
    </row>
    <row r="5" spans="1:10" ht="57">
      <c r="A5" s="69" t="s">
        <v>620</v>
      </c>
      <c r="B5" s="69" t="s">
        <v>465</v>
      </c>
      <c r="D5" s="69" t="s">
        <v>621</v>
      </c>
      <c r="E5" s="69" t="s">
        <v>622</v>
      </c>
      <c r="F5" s="69" t="s">
        <v>623</v>
      </c>
      <c r="G5" s="69" t="s">
        <v>624</v>
      </c>
      <c r="I5" s="70" t="s">
        <v>333</v>
      </c>
    </row>
    <row r="6" spans="1:10">
      <c r="A6" s="69" t="s">
        <v>591</v>
      </c>
      <c r="B6" s="69" t="s">
        <v>625</v>
      </c>
      <c r="D6" s="69" t="s">
        <v>626</v>
      </c>
      <c r="E6" s="69" t="s">
        <v>627</v>
      </c>
      <c r="F6" s="69" t="s">
        <v>628</v>
      </c>
      <c r="G6" s="69" t="s">
        <v>629</v>
      </c>
      <c r="I6" s="70" t="s">
        <v>334</v>
      </c>
    </row>
    <row r="7" spans="1:10" ht="28.5">
      <c r="A7" s="69" t="s">
        <v>630</v>
      </c>
      <c r="B7" s="69" t="s">
        <v>631</v>
      </c>
      <c r="D7" s="69" t="s">
        <v>632</v>
      </c>
      <c r="E7" s="69" t="s">
        <v>633</v>
      </c>
      <c r="F7" s="69" t="s">
        <v>634</v>
      </c>
      <c r="G7" s="69" t="s">
        <v>635</v>
      </c>
      <c r="I7" s="70" t="s">
        <v>335</v>
      </c>
    </row>
    <row r="8" spans="1:10" ht="28.5">
      <c r="A8" s="69" t="s">
        <v>636</v>
      </c>
      <c r="E8" s="69" t="s">
        <v>586</v>
      </c>
      <c r="F8" s="69" t="s">
        <v>292</v>
      </c>
      <c r="G8" s="69" t="s">
        <v>637</v>
      </c>
      <c r="I8" s="70" t="s">
        <v>336</v>
      </c>
    </row>
    <row r="9" spans="1:10">
      <c r="E9" s="69" t="s">
        <v>638</v>
      </c>
      <c r="F9" s="69" t="s">
        <v>293</v>
      </c>
      <c r="G9" s="69" t="s">
        <v>639</v>
      </c>
      <c r="I9" s="70" t="s">
        <v>337</v>
      </c>
    </row>
    <row r="10" spans="1:10">
      <c r="E10" s="69" t="s">
        <v>496</v>
      </c>
      <c r="F10" s="69" t="s">
        <v>640</v>
      </c>
      <c r="G10" s="69" t="s">
        <v>641</v>
      </c>
      <c r="I10" s="70" t="s">
        <v>338</v>
      </c>
    </row>
    <row r="11" spans="1:10" ht="42.75">
      <c r="F11" s="69" t="s">
        <v>642</v>
      </c>
      <c r="G11" s="69" t="s">
        <v>643</v>
      </c>
      <c r="I11" s="70" t="s">
        <v>339</v>
      </c>
    </row>
    <row r="12" spans="1:10" ht="28.5">
      <c r="F12" s="69" t="s">
        <v>644</v>
      </c>
      <c r="G12" s="69" t="s">
        <v>645</v>
      </c>
      <c r="I12" s="70" t="s">
        <v>340</v>
      </c>
    </row>
    <row r="13" spans="1:10" ht="42.75">
      <c r="F13" s="69" t="s">
        <v>579</v>
      </c>
      <c r="G13" s="69" t="s">
        <v>580</v>
      </c>
      <c r="I13" s="70" t="s">
        <v>341</v>
      </c>
    </row>
    <row r="14" spans="1:10" ht="28.5">
      <c r="F14" s="69" t="s">
        <v>646</v>
      </c>
      <c r="G14" s="69" t="s">
        <v>647</v>
      </c>
      <c r="I14" s="70" t="s">
        <v>342</v>
      </c>
    </row>
    <row r="15" spans="1:10">
      <c r="F15" s="69" t="s">
        <v>298</v>
      </c>
      <c r="G15" s="69" t="s">
        <v>648</v>
      </c>
      <c r="I15" s="70" t="s">
        <v>343</v>
      </c>
    </row>
    <row r="16" spans="1:10" ht="28.5">
      <c r="F16" s="69" t="s">
        <v>649</v>
      </c>
      <c r="G16" s="69" t="s">
        <v>650</v>
      </c>
      <c r="I16" s="70" t="s">
        <v>366</v>
      </c>
    </row>
    <row r="17" spans="6:9" ht="28.5">
      <c r="F17" s="69" t="s">
        <v>300</v>
      </c>
      <c r="G17" s="69" t="s">
        <v>651</v>
      </c>
      <c r="I17" s="70" t="s">
        <v>344</v>
      </c>
    </row>
    <row r="18" spans="6:9" ht="42.75">
      <c r="F18" s="69" t="s">
        <v>652</v>
      </c>
      <c r="G18" s="69" t="s">
        <v>653</v>
      </c>
      <c r="I18" s="70" t="s">
        <v>345</v>
      </c>
    </row>
    <row r="19" spans="6:9" ht="42.75">
      <c r="I19" s="70" t="s">
        <v>346</v>
      </c>
    </row>
    <row r="20" spans="6:9">
      <c r="I20" s="70" t="s">
        <v>347</v>
      </c>
    </row>
    <row r="21" spans="6:9" ht="28.5">
      <c r="I21" s="70" t="s">
        <v>348</v>
      </c>
    </row>
    <row r="22" spans="6:9" ht="28.5">
      <c r="I22" s="70" t="s">
        <v>349</v>
      </c>
    </row>
    <row r="23" spans="6:9" ht="28.5">
      <c r="I23" s="70" t="s">
        <v>350</v>
      </c>
    </row>
    <row r="24" spans="6:9" ht="28.5">
      <c r="I24" s="70" t="s">
        <v>351</v>
      </c>
    </row>
    <row r="25" spans="6:9" ht="28.5">
      <c r="I25" s="70" t="s">
        <v>352</v>
      </c>
    </row>
    <row r="26" spans="6:9">
      <c r="I26" s="70" t="s">
        <v>353</v>
      </c>
    </row>
    <row r="27" spans="6:9">
      <c r="I27" s="70" t="s">
        <v>354</v>
      </c>
    </row>
    <row r="28" spans="6:9" ht="28.5">
      <c r="I28" s="70" t="s">
        <v>355</v>
      </c>
    </row>
    <row r="29" spans="6:9" ht="28.5">
      <c r="I29" s="70" t="s">
        <v>356</v>
      </c>
    </row>
    <row r="30" spans="6:9">
      <c r="I30" s="70" t="s">
        <v>357</v>
      </c>
    </row>
    <row r="31" spans="6:9" ht="28.5">
      <c r="I31" s="70" t="s">
        <v>358</v>
      </c>
    </row>
    <row r="32" spans="6:9">
      <c r="I32" s="70" t="s">
        <v>359</v>
      </c>
    </row>
    <row r="33" spans="9:9" ht="28.5">
      <c r="I33" s="70" t="s">
        <v>360</v>
      </c>
    </row>
    <row r="34" spans="9:9" ht="42.75">
      <c r="I34" s="70" t="s">
        <v>654</v>
      </c>
    </row>
    <row r="35" spans="9:9" ht="42.75">
      <c r="I35" s="70" t="s">
        <v>362</v>
      </c>
    </row>
    <row r="36" spans="9:9" ht="28.5">
      <c r="I36" s="70" t="s">
        <v>363</v>
      </c>
    </row>
    <row r="37" spans="9:9" ht="28.5">
      <c r="I37" s="70" t="s">
        <v>364</v>
      </c>
    </row>
    <row r="38" spans="9:9">
      <c r="I38" s="70" t="s">
        <v>365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B20E4-A012-4DBD-9F14-D3F259A8C0CF}">
  <dimension ref="C3:K193"/>
  <sheetViews>
    <sheetView topLeftCell="A95" workbookViewId="0">
      <selection activeCell="C199" sqref="C199"/>
    </sheetView>
  </sheetViews>
  <sheetFormatPr baseColWidth="10" defaultRowHeight="15"/>
  <cols>
    <col min="3" max="3" width="65.85546875" style="4" customWidth="1"/>
    <col min="4" max="4" width="48.42578125" style="4" customWidth="1"/>
    <col min="7" max="7" width="46.140625" customWidth="1"/>
    <col min="11" max="11" width="34.85546875" customWidth="1"/>
  </cols>
  <sheetData>
    <row r="3" spans="3:11">
      <c r="C3" s="37" t="s">
        <v>77</v>
      </c>
      <c r="D3" s="31" t="s">
        <v>78</v>
      </c>
      <c r="G3" s="34" t="s">
        <v>267</v>
      </c>
      <c r="K3" s="36" t="s">
        <v>284</v>
      </c>
    </row>
    <row r="4" spans="3:11" ht="17.25">
      <c r="C4" s="37" t="s">
        <v>76</v>
      </c>
      <c r="D4" s="32" t="s">
        <v>79</v>
      </c>
      <c r="G4" s="34" t="s">
        <v>11</v>
      </c>
      <c r="K4" s="36" t="s">
        <v>285</v>
      </c>
    </row>
    <row r="5" spans="3:11" ht="17.25">
      <c r="C5" s="37" t="s">
        <v>86</v>
      </c>
      <c r="D5" s="33" t="s">
        <v>80</v>
      </c>
      <c r="G5" s="34" t="s">
        <v>268</v>
      </c>
      <c r="K5" s="36" t="s">
        <v>286</v>
      </c>
    </row>
    <row r="6" spans="3:11" ht="34.5">
      <c r="C6" s="37" t="s">
        <v>95</v>
      </c>
      <c r="D6" s="33" t="s">
        <v>81</v>
      </c>
      <c r="G6" s="34" t="s">
        <v>269</v>
      </c>
      <c r="K6" s="36" t="s">
        <v>287</v>
      </c>
    </row>
    <row r="7" spans="3:11" ht="34.5">
      <c r="C7" s="37" t="s">
        <v>109</v>
      </c>
      <c r="D7" s="33" t="s">
        <v>82</v>
      </c>
      <c r="G7" s="34" t="s">
        <v>283</v>
      </c>
      <c r="K7" s="36" t="s">
        <v>288</v>
      </c>
    </row>
    <row r="8" spans="3:11" ht="34.5">
      <c r="C8" s="37" t="s">
        <v>120</v>
      </c>
      <c r="D8" s="33" t="s">
        <v>83</v>
      </c>
      <c r="G8" s="34" t="s">
        <v>270</v>
      </c>
      <c r="K8" s="36" t="s">
        <v>289</v>
      </c>
    </row>
    <row r="9" spans="3:11" ht="34.5">
      <c r="C9" s="37" t="s">
        <v>130</v>
      </c>
      <c r="D9" s="33" t="s">
        <v>84</v>
      </c>
      <c r="G9" s="34" t="s">
        <v>272</v>
      </c>
      <c r="K9" s="36" t="s">
        <v>290</v>
      </c>
    </row>
    <row r="10" spans="3:11" ht="51.75">
      <c r="C10" s="37" t="s">
        <v>139</v>
      </c>
      <c r="D10" s="33" t="s">
        <v>85</v>
      </c>
      <c r="G10" s="34" t="s">
        <v>271</v>
      </c>
      <c r="K10" s="36" t="s">
        <v>291</v>
      </c>
    </row>
    <row r="11" spans="3:11" ht="34.5">
      <c r="C11" s="37" t="s">
        <v>145</v>
      </c>
      <c r="D11" s="33" t="s">
        <v>87</v>
      </c>
      <c r="G11" s="34" t="s">
        <v>273</v>
      </c>
      <c r="K11" s="36" t="s">
        <v>292</v>
      </c>
    </row>
    <row r="12" spans="3:11" ht="34.5">
      <c r="C12" s="37" t="s">
        <v>158</v>
      </c>
      <c r="D12" s="33" t="s">
        <v>88</v>
      </c>
      <c r="G12" s="34" t="s">
        <v>274</v>
      </c>
      <c r="K12" s="36" t="s">
        <v>293</v>
      </c>
    </row>
    <row r="13" spans="3:11" ht="34.5">
      <c r="C13" s="37" t="s">
        <v>167</v>
      </c>
      <c r="D13" s="33" t="s">
        <v>89</v>
      </c>
      <c r="G13" s="34" t="s">
        <v>275</v>
      </c>
      <c r="K13" s="36" t="s">
        <v>294</v>
      </c>
    </row>
    <row r="14" spans="3:11" ht="34.5">
      <c r="C14" s="37" t="s">
        <v>178</v>
      </c>
      <c r="D14" s="33" t="s">
        <v>90</v>
      </c>
      <c r="G14" s="34" t="s">
        <v>276</v>
      </c>
      <c r="K14" s="36" t="s">
        <v>295</v>
      </c>
    </row>
    <row r="15" spans="3:11" ht="34.5">
      <c r="C15" s="37" t="s">
        <v>189</v>
      </c>
      <c r="D15" s="33" t="s">
        <v>91</v>
      </c>
      <c r="G15" s="34" t="s">
        <v>277</v>
      </c>
      <c r="K15" s="36" t="s">
        <v>296</v>
      </c>
    </row>
    <row r="16" spans="3:11" ht="51.75">
      <c r="C16" s="37" t="s">
        <v>201</v>
      </c>
      <c r="D16" s="33" t="s">
        <v>92</v>
      </c>
      <c r="G16" s="34" t="s">
        <v>278</v>
      </c>
      <c r="K16" s="36" t="s">
        <v>297</v>
      </c>
    </row>
    <row r="17" spans="3:11" ht="51.75">
      <c r="C17" s="37" t="s">
        <v>207</v>
      </c>
      <c r="D17" s="33" t="s">
        <v>93</v>
      </c>
      <c r="G17" s="35" t="s">
        <v>279</v>
      </c>
      <c r="K17" s="36" t="s">
        <v>298</v>
      </c>
    </row>
    <row r="18" spans="3:11" ht="51.75">
      <c r="C18" s="37" t="s">
        <v>218</v>
      </c>
      <c r="D18" s="33" t="s">
        <v>94</v>
      </c>
      <c r="G18" s="35" t="s">
        <v>280</v>
      </c>
      <c r="K18" s="36" t="s">
        <v>299</v>
      </c>
    </row>
    <row r="19" spans="3:11" ht="17.25">
      <c r="C19" s="37" t="s">
        <v>231</v>
      </c>
      <c r="D19" s="33" t="s">
        <v>96</v>
      </c>
      <c r="G19" s="34" t="s">
        <v>281</v>
      </c>
      <c r="K19" s="36" t="s">
        <v>300</v>
      </c>
    </row>
    <row r="20" spans="3:11" ht="34.5">
      <c r="C20" s="37" t="s">
        <v>244</v>
      </c>
      <c r="D20" s="33" t="s">
        <v>97</v>
      </c>
      <c r="G20" s="34" t="s">
        <v>282</v>
      </c>
      <c r="K20" s="36" t="s">
        <v>301</v>
      </c>
    </row>
    <row r="21" spans="3:11" ht="34.5">
      <c r="D21" s="33" t="s">
        <v>98</v>
      </c>
    </row>
    <row r="22" spans="3:11" ht="34.5">
      <c r="C22" s="4" t="s">
        <v>264</v>
      </c>
      <c r="D22" s="33" t="s">
        <v>99</v>
      </c>
    </row>
    <row r="23" spans="3:11" ht="17.25">
      <c r="C23" s="4" t="s">
        <v>265</v>
      </c>
      <c r="D23" s="33" t="s">
        <v>100</v>
      </c>
      <c r="G23" s="34"/>
    </row>
    <row r="24" spans="3:11" ht="17.25">
      <c r="C24" s="4" t="s">
        <v>266</v>
      </c>
      <c r="D24" s="33" t="s">
        <v>101</v>
      </c>
    </row>
    <row r="25" spans="3:11" ht="34.5">
      <c r="D25" s="33" t="s">
        <v>102</v>
      </c>
    </row>
    <row r="26" spans="3:11" ht="17.25">
      <c r="D26" s="33" t="s">
        <v>103</v>
      </c>
    </row>
    <row r="27" spans="3:11" ht="51.75">
      <c r="C27" s="38" t="s">
        <v>302</v>
      </c>
      <c r="D27" s="33" t="s">
        <v>104</v>
      </c>
    </row>
    <row r="28" spans="3:11" ht="34.5">
      <c r="C28" s="38" t="s">
        <v>303</v>
      </c>
      <c r="D28" s="33" t="s">
        <v>105</v>
      </c>
      <c r="G28" s="34"/>
    </row>
    <row r="29" spans="3:11" ht="51.75">
      <c r="C29" s="38" t="s">
        <v>304</v>
      </c>
      <c r="D29" s="33" t="s">
        <v>106</v>
      </c>
      <c r="G29" s="34"/>
    </row>
    <row r="30" spans="3:11" ht="60">
      <c r="C30" s="38" t="s">
        <v>305</v>
      </c>
      <c r="D30" s="33" t="s">
        <v>107</v>
      </c>
      <c r="G30" s="34"/>
    </row>
    <row r="31" spans="3:11" ht="34.5">
      <c r="C31" s="38" t="s">
        <v>306</v>
      </c>
      <c r="D31" s="33" t="s">
        <v>108</v>
      </c>
      <c r="G31" s="34"/>
    </row>
    <row r="32" spans="3:11" ht="30">
      <c r="C32" s="38" t="s">
        <v>307</v>
      </c>
      <c r="D32" s="33" t="s">
        <v>110</v>
      </c>
      <c r="G32" s="34"/>
    </row>
    <row r="33" spans="3:7" ht="45">
      <c r="C33" s="38" t="s">
        <v>308</v>
      </c>
      <c r="D33" s="33" t="s">
        <v>111</v>
      </c>
    </row>
    <row r="34" spans="3:7" ht="45">
      <c r="C34" s="38" t="s">
        <v>309</v>
      </c>
      <c r="D34" s="33" t="s">
        <v>112</v>
      </c>
      <c r="G34" s="34"/>
    </row>
    <row r="35" spans="3:7" ht="34.5">
      <c r="C35" s="38" t="s">
        <v>310</v>
      </c>
      <c r="D35" s="33" t="s">
        <v>113</v>
      </c>
      <c r="G35" s="34"/>
    </row>
    <row r="36" spans="3:7" ht="17.25">
      <c r="C36" s="38"/>
      <c r="D36" s="33" t="s">
        <v>114</v>
      </c>
      <c r="G36" s="34"/>
    </row>
    <row r="37" spans="3:7" ht="34.5">
      <c r="C37" s="38"/>
      <c r="D37" s="33" t="s">
        <v>115</v>
      </c>
      <c r="G37" s="34"/>
    </row>
    <row r="38" spans="3:7" ht="17.25">
      <c r="C38" s="38"/>
      <c r="D38" s="33" t="s">
        <v>116</v>
      </c>
      <c r="G38" s="34"/>
    </row>
    <row r="39" spans="3:7" ht="45">
      <c r="C39" s="38" t="s">
        <v>311</v>
      </c>
      <c r="D39" s="33" t="s">
        <v>117</v>
      </c>
      <c r="G39" s="34"/>
    </row>
    <row r="40" spans="3:7" ht="34.5">
      <c r="C40" s="38" t="s">
        <v>312</v>
      </c>
      <c r="D40" s="33" t="s">
        <v>118</v>
      </c>
      <c r="G40" s="34"/>
    </row>
    <row r="41" spans="3:7" ht="34.5">
      <c r="C41" s="38" t="s">
        <v>313</v>
      </c>
      <c r="D41" s="33" t="s">
        <v>119</v>
      </c>
    </row>
    <row r="42" spans="3:7" ht="34.5">
      <c r="C42" s="38" t="s">
        <v>314</v>
      </c>
      <c r="D42" s="33" t="s">
        <v>121</v>
      </c>
    </row>
    <row r="43" spans="3:7" ht="34.5">
      <c r="C43" s="38" t="s">
        <v>315</v>
      </c>
      <c r="D43" s="33" t="s">
        <v>122</v>
      </c>
    </row>
    <row r="44" spans="3:7" ht="45">
      <c r="C44" s="38" t="s">
        <v>316</v>
      </c>
      <c r="D44" s="33" t="s">
        <v>123</v>
      </c>
    </row>
    <row r="45" spans="3:7" ht="51.75">
      <c r="C45" s="38" t="s">
        <v>317</v>
      </c>
      <c r="D45" s="33" t="s">
        <v>124</v>
      </c>
    </row>
    <row r="46" spans="3:7" ht="34.5">
      <c r="C46" s="38" t="s">
        <v>318</v>
      </c>
      <c r="D46" s="33" t="s">
        <v>125</v>
      </c>
    </row>
    <row r="47" spans="3:7" ht="34.5">
      <c r="C47" s="38" t="s">
        <v>319</v>
      </c>
      <c r="D47" s="33" t="s">
        <v>126</v>
      </c>
    </row>
    <row r="48" spans="3:7" ht="51.75">
      <c r="C48" s="38" t="s">
        <v>320</v>
      </c>
      <c r="D48" s="33" t="s">
        <v>127</v>
      </c>
    </row>
    <row r="49" spans="3:4" ht="34.5">
      <c r="C49" s="38" t="s">
        <v>321</v>
      </c>
      <c r="D49" s="33" t="s">
        <v>128</v>
      </c>
    </row>
    <row r="50" spans="3:4" ht="51.75">
      <c r="C50" s="38" t="s">
        <v>322</v>
      </c>
      <c r="D50" s="33" t="s">
        <v>129</v>
      </c>
    </row>
    <row r="51" spans="3:4" ht="30">
      <c r="C51" s="38" t="s">
        <v>323</v>
      </c>
      <c r="D51" s="33" t="s">
        <v>131</v>
      </c>
    </row>
    <row r="52" spans="3:4" ht="34.5">
      <c r="C52" s="38" t="s">
        <v>324</v>
      </c>
      <c r="D52" s="33" t="s">
        <v>132</v>
      </c>
    </row>
    <row r="53" spans="3:4" ht="51.75">
      <c r="C53" s="38" t="s">
        <v>325</v>
      </c>
      <c r="D53" s="33" t="s">
        <v>133</v>
      </c>
    </row>
    <row r="54" spans="3:4" ht="34.5">
      <c r="C54" s="38" t="s">
        <v>326</v>
      </c>
      <c r="D54" s="33" t="s">
        <v>134</v>
      </c>
    </row>
    <row r="55" spans="3:4" ht="34.5">
      <c r="C55" s="38" t="s">
        <v>327</v>
      </c>
      <c r="D55" s="33" t="s">
        <v>135</v>
      </c>
    </row>
    <row r="56" spans="3:4" ht="34.5">
      <c r="C56" s="38" t="s">
        <v>328</v>
      </c>
      <c r="D56" s="33" t="s">
        <v>136</v>
      </c>
    </row>
    <row r="57" spans="3:4" ht="34.5">
      <c r="D57" s="33" t="s">
        <v>137</v>
      </c>
    </row>
    <row r="58" spans="3:4" ht="90">
      <c r="C58" s="38" t="s">
        <v>329</v>
      </c>
      <c r="D58" s="33" t="s">
        <v>138</v>
      </c>
    </row>
    <row r="59" spans="3:4" ht="45">
      <c r="C59" s="38" t="s">
        <v>330</v>
      </c>
      <c r="D59" s="33" t="s">
        <v>140</v>
      </c>
    </row>
    <row r="60" spans="3:4" ht="60">
      <c r="C60" s="38" t="s">
        <v>331</v>
      </c>
      <c r="D60" s="33" t="s">
        <v>141</v>
      </c>
    </row>
    <row r="61" spans="3:4" ht="60">
      <c r="C61" s="38" t="s">
        <v>332</v>
      </c>
      <c r="D61" s="33" t="s">
        <v>142</v>
      </c>
    </row>
    <row r="62" spans="3:4" ht="60">
      <c r="C62" s="38" t="s">
        <v>333</v>
      </c>
      <c r="D62" s="33" t="s">
        <v>143</v>
      </c>
    </row>
    <row r="63" spans="3:4" ht="34.5">
      <c r="C63" s="38" t="s">
        <v>334</v>
      </c>
      <c r="D63" s="33" t="s">
        <v>144</v>
      </c>
    </row>
    <row r="64" spans="3:4" ht="30">
      <c r="C64" s="38" t="s">
        <v>335</v>
      </c>
      <c r="D64" s="33" t="s">
        <v>146</v>
      </c>
    </row>
    <row r="65" spans="3:4" ht="34.5">
      <c r="C65" s="38" t="s">
        <v>336</v>
      </c>
      <c r="D65" s="33" t="s">
        <v>147</v>
      </c>
    </row>
    <row r="66" spans="3:4" ht="51.75">
      <c r="C66" s="38" t="s">
        <v>337</v>
      </c>
      <c r="D66" s="33" t="s">
        <v>148</v>
      </c>
    </row>
    <row r="67" spans="3:4" ht="34.5">
      <c r="C67" s="38" t="s">
        <v>338</v>
      </c>
      <c r="D67" s="33" t="s">
        <v>149</v>
      </c>
    </row>
    <row r="68" spans="3:4" ht="45">
      <c r="C68" s="38" t="s">
        <v>339</v>
      </c>
      <c r="D68" s="33" t="s">
        <v>150</v>
      </c>
    </row>
    <row r="69" spans="3:4" ht="30">
      <c r="C69" s="38" t="s">
        <v>340</v>
      </c>
      <c r="D69" s="33" t="s">
        <v>151</v>
      </c>
    </row>
    <row r="70" spans="3:4" ht="60">
      <c r="C70" s="38" t="s">
        <v>341</v>
      </c>
      <c r="D70" s="33" t="s">
        <v>152</v>
      </c>
    </row>
    <row r="71" spans="3:4" ht="45">
      <c r="C71" s="38" t="s">
        <v>342</v>
      </c>
      <c r="D71" s="33" t="s">
        <v>153</v>
      </c>
    </row>
    <row r="72" spans="3:4" ht="34.5">
      <c r="C72" s="38" t="s">
        <v>343</v>
      </c>
      <c r="D72" s="33" t="s">
        <v>154</v>
      </c>
    </row>
    <row r="73" spans="3:4" ht="34.5">
      <c r="C73" s="38" t="s">
        <v>366</v>
      </c>
      <c r="D73" s="33" t="s">
        <v>155</v>
      </c>
    </row>
    <row r="74" spans="3:4" ht="34.5">
      <c r="C74" s="38" t="s">
        <v>344</v>
      </c>
      <c r="D74" s="33" t="s">
        <v>156</v>
      </c>
    </row>
    <row r="75" spans="3:4" ht="60">
      <c r="C75" s="38" t="s">
        <v>345</v>
      </c>
      <c r="D75" s="33" t="s">
        <v>157</v>
      </c>
    </row>
    <row r="76" spans="3:4" ht="60">
      <c r="C76" s="38" t="s">
        <v>346</v>
      </c>
      <c r="D76" s="33" t="s">
        <v>159</v>
      </c>
    </row>
    <row r="77" spans="3:4" ht="34.5">
      <c r="C77" s="38" t="s">
        <v>347</v>
      </c>
      <c r="D77" s="33" t="s">
        <v>160</v>
      </c>
    </row>
    <row r="78" spans="3:4" ht="34.5">
      <c r="C78" s="38" t="s">
        <v>348</v>
      </c>
      <c r="D78" s="33" t="s">
        <v>161</v>
      </c>
    </row>
    <row r="79" spans="3:4" ht="45">
      <c r="C79" s="38" t="s">
        <v>349</v>
      </c>
      <c r="D79" s="33" t="s">
        <v>162</v>
      </c>
    </row>
    <row r="80" spans="3:4" ht="45">
      <c r="C80" s="38" t="s">
        <v>350</v>
      </c>
      <c r="D80" s="33" t="s">
        <v>163</v>
      </c>
    </row>
    <row r="81" spans="3:4" ht="45">
      <c r="C81" s="38" t="s">
        <v>351</v>
      </c>
      <c r="D81" s="33" t="s">
        <v>164</v>
      </c>
    </row>
    <row r="82" spans="3:4" ht="45">
      <c r="C82" s="38" t="s">
        <v>352</v>
      </c>
      <c r="D82" s="33" t="s">
        <v>165</v>
      </c>
    </row>
    <row r="83" spans="3:4" ht="34.5">
      <c r="C83" s="38" t="s">
        <v>353</v>
      </c>
      <c r="D83" s="33" t="s">
        <v>166</v>
      </c>
    </row>
    <row r="84" spans="3:4" ht="30">
      <c r="C84" s="38" t="s">
        <v>354</v>
      </c>
      <c r="D84" s="33" t="s">
        <v>168</v>
      </c>
    </row>
    <row r="85" spans="3:4" ht="34.5">
      <c r="C85" s="38" t="s">
        <v>355</v>
      </c>
      <c r="D85" s="33" t="s">
        <v>169</v>
      </c>
    </row>
    <row r="86" spans="3:4" ht="45">
      <c r="C86" s="38" t="s">
        <v>356</v>
      </c>
      <c r="D86" s="33" t="s">
        <v>170</v>
      </c>
    </row>
    <row r="87" spans="3:4" ht="34.5">
      <c r="C87" s="38" t="s">
        <v>357</v>
      </c>
      <c r="D87" s="33" t="s">
        <v>171</v>
      </c>
    </row>
    <row r="88" spans="3:4" ht="34.5">
      <c r="C88" s="38" t="s">
        <v>358</v>
      </c>
      <c r="D88" s="33" t="s">
        <v>172</v>
      </c>
    </row>
    <row r="89" spans="3:4" ht="51.75">
      <c r="C89" s="38" t="s">
        <v>359</v>
      </c>
      <c r="D89" s="33" t="s">
        <v>173</v>
      </c>
    </row>
    <row r="90" spans="3:4" ht="45">
      <c r="C90" s="38" t="s">
        <v>360</v>
      </c>
      <c r="D90" s="33" t="s">
        <v>174</v>
      </c>
    </row>
    <row r="91" spans="3:4" ht="60">
      <c r="C91" s="38" t="s">
        <v>361</v>
      </c>
      <c r="D91" s="33" t="s">
        <v>175</v>
      </c>
    </row>
    <row r="92" spans="3:4" ht="60">
      <c r="C92" s="38" t="s">
        <v>362</v>
      </c>
      <c r="D92" s="33" t="s">
        <v>176</v>
      </c>
    </row>
    <row r="93" spans="3:4" ht="45">
      <c r="C93" s="38" t="s">
        <v>363</v>
      </c>
      <c r="D93" s="33" t="s">
        <v>177</v>
      </c>
    </row>
    <row r="94" spans="3:4" ht="30">
      <c r="C94" s="38" t="s">
        <v>364</v>
      </c>
      <c r="D94" s="33" t="s">
        <v>179</v>
      </c>
    </row>
    <row r="95" spans="3:4" ht="34.5">
      <c r="C95" s="38" t="s">
        <v>365</v>
      </c>
      <c r="D95" s="33" t="s">
        <v>180</v>
      </c>
    </row>
    <row r="96" spans="3:4" ht="17.25">
      <c r="D96" s="33" t="s">
        <v>181</v>
      </c>
    </row>
    <row r="97" spans="3:4" ht="34.5">
      <c r="D97" s="33" t="s">
        <v>182</v>
      </c>
    </row>
    <row r="98" spans="3:4" ht="34.5">
      <c r="C98" s="36" t="s">
        <v>368</v>
      </c>
      <c r="D98" s="33" t="s">
        <v>183</v>
      </c>
    </row>
    <row r="99" spans="3:4" ht="34.5">
      <c r="C99" s="36" t="s">
        <v>369</v>
      </c>
      <c r="D99" s="33" t="s">
        <v>184</v>
      </c>
    </row>
    <row r="100" spans="3:4" ht="34.5">
      <c r="C100" s="36" t="s">
        <v>370</v>
      </c>
      <c r="D100" s="33" t="s">
        <v>185</v>
      </c>
    </row>
    <row r="101" spans="3:4" ht="34.5">
      <c r="C101" s="36" t="s">
        <v>371</v>
      </c>
      <c r="D101" s="33" t="s">
        <v>186</v>
      </c>
    </row>
    <row r="102" spans="3:4" ht="51.75">
      <c r="C102" s="36" t="s">
        <v>372</v>
      </c>
      <c r="D102" s="33" t="s">
        <v>187</v>
      </c>
    </row>
    <row r="103" spans="3:4" ht="51.75">
      <c r="C103" s="36" t="s">
        <v>373</v>
      </c>
      <c r="D103" s="33" t="s">
        <v>188</v>
      </c>
    </row>
    <row r="104" spans="3:4" ht="34.5">
      <c r="C104" s="36" t="s">
        <v>374</v>
      </c>
      <c r="D104" s="33" t="s">
        <v>190</v>
      </c>
    </row>
    <row r="105" spans="3:4" ht="34.5">
      <c r="C105" s="36" t="s">
        <v>375</v>
      </c>
      <c r="D105" s="33" t="s">
        <v>191</v>
      </c>
    </row>
    <row r="106" spans="3:4" ht="34.5">
      <c r="C106" s="36" t="s">
        <v>376</v>
      </c>
      <c r="D106" s="33" t="s">
        <v>192</v>
      </c>
    </row>
    <row r="107" spans="3:4" ht="34.5">
      <c r="C107" s="36" t="s">
        <v>377</v>
      </c>
      <c r="D107" s="33" t="s">
        <v>193</v>
      </c>
    </row>
    <row r="108" spans="3:4" ht="34.5">
      <c r="C108" s="36" t="s">
        <v>378</v>
      </c>
      <c r="D108" s="33" t="s">
        <v>194</v>
      </c>
    </row>
    <row r="109" spans="3:4" ht="34.5">
      <c r="C109" s="36" t="s">
        <v>379</v>
      </c>
      <c r="D109" s="33" t="s">
        <v>195</v>
      </c>
    </row>
    <row r="110" spans="3:4" ht="34.5">
      <c r="C110" s="36" t="s">
        <v>380</v>
      </c>
      <c r="D110" s="33" t="s">
        <v>196</v>
      </c>
    </row>
    <row r="111" spans="3:4" ht="34.5">
      <c r="C111" s="36" t="s">
        <v>381</v>
      </c>
      <c r="D111" s="33" t="s">
        <v>197</v>
      </c>
    </row>
    <row r="112" spans="3:4" ht="34.5">
      <c r="C112" s="36" t="s">
        <v>382</v>
      </c>
      <c r="D112" s="33" t="s">
        <v>198</v>
      </c>
    </row>
    <row r="113" spans="3:4" ht="51.75">
      <c r="C113" s="36" t="s">
        <v>383</v>
      </c>
      <c r="D113" s="33" t="s">
        <v>199</v>
      </c>
    </row>
    <row r="114" spans="3:4" ht="34.5">
      <c r="C114" s="36" t="s">
        <v>384</v>
      </c>
      <c r="D114" s="33" t="s">
        <v>200</v>
      </c>
    </row>
    <row r="115" spans="3:4" ht="51.75">
      <c r="C115" s="36" t="s">
        <v>385</v>
      </c>
      <c r="D115" s="33" t="s">
        <v>202</v>
      </c>
    </row>
    <row r="116" spans="3:4" ht="17.25">
      <c r="C116" s="36" t="s">
        <v>386</v>
      </c>
      <c r="D116" s="33" t="s">
        <v>203</v>
      </c>
    </row>
    <row r="117" spans="3:4" ht="51.75">
      <c r="C117" s="36" t="s">
        <v>387</v>
      </c>
      <c r="D117" s="33" t="s">
        <v>204</v>
      </c>
    </row>
    <row r="118" spans="3:4" ht="51.75">
      <c r="C118" s="36" t="s">
        <v>388</v>
      </c>
      <c r="D118" s="33" t="s">
        <v>205</v>
      </c>
    </row>
    <row r="119" spans="3:4" ht="34.5">
      <c r="C119" s="36" t="s">
        <v>389</v>
      </c>
      <c r="D119" s="33" t="s">
        <v>206</v>
      </c>
    </row>
    <row r="120" spans="3:4" ht="17.25">
      <c r="C120" s="36" t="s">
        <v>390</v>
      </c>
      <c r="D120" s="33" t="s">
        <v>208</v>
      </c>
    </row>
    <row r="121" spans="3:4" ht="17.25">
      <c r="C121" s="36" t="s">
        <v>391</v>
      </c>
      <c r="D121" s="33" t="s">
        <v>209</v>
      </c>
    </row>
    <row r="122" spans="3:4" ht="17.25">
      <c r="C122" s="36" t="s">
        <v>392</v>
      </c>
      <c r="D122" s="33" t="s">
        <v>210</v>
      </c>
    </row>
    <row r="123" spans="3:4" ht="17.25">
      <c r="C123" s="36" t="s">
        <v>393</v>
      </c>
      <c r="D123" s="33" t="s">
        <v>211</v>
      </c>
    </row>
    <row r="124" spans="3:4" ht="17.25">
      <c r="C124" s="36" t="s">
        <v>394</v>
      </c>
      <c r="D124" s="33" t="s">
        <v>212</v>
      </c>
    </row>
    <row r="125" spans="3:4" ht="34.5">
      <c r="C125" s="36" t="s">
        <v>395</v>
      </c>
      <c r="D125" s="33" t="s">
        <v>213</v>
      </c>
    </row>
    <row r="126" spans="3:4" ht="34.5">
      <c r="C126" s="36" t="s">
        <v>396</v>
      </c>
      <c r="D126" s="33" t="s">
        <v>214</v>
      </c>
    </row>
    <row r="127" spans="3:4" ht="51.75">
      <c r="C127" s="36" t="s">
        <v>397</v>
      </c>
      <c r="D127" s="33" t="s">
        <v>215</v>
      </c>
    </row>
    <row r="128" spans="3:4" ht="17.25">
      <c r="C128" s="36" t="s">
        <v>398</v>
      </c>
      <c r="D128" s="33" t="s">
        <v>216</v>
      </c>
    </row>
    <row r="129" spans="3:4" ht="34.5">
      <c r="C129" s="36" t="s">
        <v>399</v>
      </c>
      <c r="D129" s="33" t="s">
        <v>217</v>
      </c>
    </row>
    <row r="130" spans="3:4" ht="34.5">
      <c r="C130" s="36" t="s">
        <v>400</v>
      </c>
      <c r="D130" s="33" t="s">
        <v>219</v>
      </c>
    </row>
    <row r="131" spans="3:4" ht="34.5">
      <c r="C131" s="36" t="s">
        <v>401</v>
      </c>
      <c r="D131" s="33" t="s">
        <v>220</v>
      </c>
    </row>
    <row r="132" spans="3:4" ht="34.5">
      <c r="C132" s="36" t="s">
        <v>402</v>
      </c>
      <c r="D132" s="33" t="s">
        <v>221</v>
      </c>
    </row>
    <row r="133" spans="3:4" ht="34.5">
      <c r="C133" s="36" t="s">
        <v>403</v>
      </c>
      <c r="D133" s="33" t="s">
        <v>222</v>
      </c>
    </row>
    <row r="134" spans="3:4" ht="34.5">
      <c r="C134" s="36" t="s">
        <v>404</v>
      </c>
      <c r="D134" s="33" t="s">
        <v>223</v>
      </c>
    </row>
    <row r="135" spans="3:4" ht="51.75">
      <c r="C135" s="36" t="s">
        <v>405</v>
      </c>
      <c r="D135" s="33" t="s">
        <v>224</v>
      </c>
    </row>
    <row r="136" spans="3:4" ht="34.5">
      <c r="C136" s="36" t="s">
        <v>406</v>
      </c>
      <c r="D136" s="33" t="s">
        <v>225</v>
      </c>
    </row>
    <row r="137" spans="3:4" ht="34.5">
      <c r="C137" s="36" t="s">
        <v>407</v>
      </c>
      <c r="D137" s="33" t="s">
        <v>226</v>
      </c>
    </row>
    <row r="138" spans="3:4" ht="34.5">
      <c r="C138" s="36" t="s">
        <v>408</v>
      </c>
      <c r="D138" s="33" t="s">
        <v>227</v>
      </c>
    </row>
    <row r="139" spans="3:4" ht="51.75">
      <c r="C139" s="36" t="s">
        <v>409</v>
      </c>
      <c r="D139" s="33" t="s">
        <v>228</v>
      </c>
    </row>
    <row r="140" spans="3:4" ht="34.5">
      <c r="C140" s="36" t="s">
        <v>410</v>
      </c>
      <c r="D140" s="33" t="s">
        <v>229</v>
      </c>
    </row>
    <row r="141" spans="3:4" ht="17.25">
      <c r="C141" s="36" t="s">
        <v>411</v>
      </c>
      <c r="D141" s="33" t="s">
        <v>230</v>
      </c>
    </row>
    <row r="142" spans="3:4" ht="17.25">
      <c r="C142" s="36" t="s">
        <v>412</v>
      </c>
      <c r="D142" s="33" t="s">
        <v>232</v>
      </c>
    </row>
    <row r="143" spans="3:4" ht="34.5">
      <c r="C143" s="36" t="s">
        <v>413</v>
      </c>
      <c r="D143" s="33" t="s">
        <v>233</v>
      </c>
    </row>
    <row r="144" spans="3:4" ht="34.5">
      <c r="C144" s="36" t="s">
        <v>414</v>
      </c>
      <c r="D144" s="33" t="s">
        <v>234</v>
      </c>
    </row>
    <row r="145" spans="3:4" ht="34.5">
      <c r="C145" s="36" t="s">
        <v>415</v>
      </c>
      <c r="D145" s="33" t="s">
        <v>235</v>
      </c>
    </row>
    <row r="146" spans="3:4" ht="17.25">
      <c r="C146" s="36" t="s">
        <v>416</v>
      </c>
      <c r="D146" s="33" t="s">
        <v>236</v>
      </c>
    </row>
    <row r="147" spans="3:4" ht="34.5">
      <c r="C147" s="36" t="s">
        <v>417</v>
      </c>
      <c r="D147" s="33" t="s">
        <v>237</v>
      </c>
    </row>
    <row r="148" spans="3:4" ht="34.5">
      <c r="C148" s="36" t="s">
        <v>418</v>
      </c>
      <c r="D148" s="33" t="s">
        <v>238</v>
      </c>
    </row>
    <row r="149" spans="3:4" ht="34.5">
      <c r="C149" s="36" t="s">
        <v>419</v>
      </c>
      <c r="D149" s="33" t="s">
        <v>239</v>
      </c>
    </row>
    <row r="150" spans="3:4" ht="34.5">
      <c r="C150" s="36" t="s">
        <v>420</v>
      </c>
      <c r="D150" s="33" t="s">
        <v>240</v>
      </c>
    </row>
    <row r="151" spans="3:4" ht="51.75">
      <c r="C151" s="36" t="s">
        <v>421</v>
      </c>
      <c r="D151" s="33" t="s">
        <v>241</v>
      </c>
    </row>
    <row r="152" spans="3:4" ht="34.5">
      <c r="C152" s="36" t="s">
        <v>422</v>
      </c>
      <c r="D152" s="33" t="s">
        <v>242</v>
      </c>
    </row>
    <row r="153" spans="3:4" ht="34.5">
      <c r="C153" s="36" t="s">
        <v>423</v>
      </c>
      <c r="D153" s="33" t="s">
        <v>243</v>
      </c>
    </row>
    <row r="154" spans="3:4" ht="34.5">
      <c r="C154" s="36" t="s">
        <v>424</v>
      </c>
      <c r="D154" s="33" t="s">
        <v>245</v>
      </c>
    </row>
    <row r="155" spans="3:4" ht="34.5">
      <c r="C155" s="36" t="s">
        <v>425</v>
      </c>
      <c r="D155" s="33" t="s">
        <v>246</v>
      </c>
    </row>
    <row r="156" spans="3:4" ht="34.5">
      <c r="C156" s="36" t="s">
        <v>426</v>
      </c>
      <c r="D156" s="33" t="s">
        <v>247</v>
      </c>
    </row>
    <row r="157" spans="3:4" ht="34.5">
      <c r="C157" s="36" t="s">
        <v>427</v>
      </c>
      <c r="D157" s="33" t="s">
        <v>248</v>
      </c>
    </row>
    <row r="158" spans="3:4" ht="34.5">
      <c r="C158" s="36" t="s">
        <v>428</v>
      </c>
      <c r="D158" s="33" t="s">
        <v>249</v>
      </c>
    </row>
    <row r="159" spans="3:4" ht="34.5">
      <c r="C159" s="36" t="s">
        <v>429</v>
      </c>
      <c r="D159" s="33" t="s">
        <v>250</v>
      </c>
    </row>
    <row r="160" spans="3:4" ht="34.5">
      <c r="C160" s="36" t="s">
        <v>430</v>
      </c>
      <c r="D160" s="33" t="s">
        <v>251</v>
      </c>
    </row>
    <row r="161" spans="3:4" ht="51.75">
      <c r="C161" s="36" t="s">
        <v>431</v>
      </c>
      <c r="D161" s="33" t="s">
        <v>252</v>
      </c>
    </row>
    <row r="162" spans="3:4" ht="34.5">
      <c r="C162" s="36" t="s">
        <v>432</v>
      </c>
      <c r="D162" s="33" t="s">
        <v>253</v>
      </c>
    </row>
    <row r="163" spans="3:4" ht="34.5">
      <c r="C163" s="36" t="s">
        <v>433</v>
      </c>
      <c r="D163" s="33" t="s">
        <v>254</v>
      </c>
    </row>
    <row r="164" spans="3:4" ht="34.5">
      <c r="C164" s="36" t="s">
        <v>434</v>
      </c>
      <c r="D164" s="33" t="s">
        <v>255</v>
      </c>
    </row>
    <row r="165" spans="3:4" ht="34.5">
      <c r="C165" s="36" t="s">
        <v>435</v>
      </c>
      <c r="D165" s="33" t="s">
        <v>256</v>
      </c>
    </row>
    <row r="166" spans="3:4" ht="34.5">
      <c r="C166" s="36" t="s">
        <v>436</v>
      </c>
      <c r="D166" s="33" t="s">
        <v>257</v>
      </c>
    </row>
    <row r="167" spans="3:4" ht="34.5">
      <c r="C167" s="36" t="s">
        <v>437</v>
      </c>
      <c r="D167" s="33" t="s">
        <v>258</v>
      </c>
    </row>
    <row r="168" spans="3:4" ht="51.75">
      <c r="C168" s="36" t="s">
        <v>438</v>
      </c>
      <c r="D168" s="33" t="s">
        <v>259</v>
      </c>
    </row>
    <row r="169" spans="3:4" ht="34.5">
      <c r="C169" s="36" t="s">
        <v>439</v>
      </c>
      <c r="D169" s="33" t="s">
        <v>260</v>
      </c>
    </row>
    <row r="170" spans="3:4" ht="17.25">
      <c r="C170" s="36" t="s">
        <v>440</v>
      </c>
      <c r="D170" s="33" t="s">
        <v>261</v>
      </c>
    </row>
    <row r="171" spans="3:4" ht="34.5">
      <c r="C171" s="36" t="s">
        <v>441</v>
      </c>
      <c r="D171" s="33" t="s">
        <v>262</v>
      </c>
    </row>
    <row r="172" spans="3:4" ht="17.25">
      <c r="C172" s="36" t="s">
        <v>442</v>
      </c>
      <c r="D172" s="33" t="s">
        <v>263</v>
      </c>
    </row>
    <row r="173" spans="3:4">
      <c r="C173" s="36" t="s">
        <v>443</v>
      </c>
    </row>
    <row r="174" spans="3:4">
      <c r="C174" s="36" t="s">
        <v>444</v>
      </c>
    </row>
    <row r="175" spans="3:4">
      <c r="C175" s="36" t="s">
        <v>445</v>
      </c>
    </row>
    <row r="176" spans="3:4">
      <c r="C176" s="36" t="s">
        <v>446</v>
      </c>
    </row>
    <row r="177" spans="3:3">
      <c r="C177" s="36" t="s">
        <v>447</v>
      </c>
    </row>
    <row r="178" spans="3:3">
      <c r="C178" s="36" t="s">
        <v>448</v>
      </c>
    </row>
    <row r="179" spans="3:3">
      <c r="C179" s="36" t="s">
        <v>449</v>
      </c>
    </row>
    <row r="180" spans="3:3">
      <c r="C180" s="36" t="s">
        <v>450</v>
      </c>
    </row>
    <row r="181" spans="3:3">
      <c r="C181" s="36" t="s">
        <v>451</v>
      </c>
    </row>
    <row r="182" spans="3:3">
      <c r="C182" s="36" t="s">
        <v>452</v>
      </c>
    </row>
    <row r="183" spans="3:3">
      <c r="C183" s="36" t="s">
        <v>453</v>
      </c>
    </row>
    <row r="184" spans="3:3">
      <c r="C184" s="36" t="s">
        <v>454</v>
      </c>
    </row>
    <row r="185" spans="3:3">
      <c r="C185" s="36" t="s">
        <v>455</v>
      </c>
    </row>
    <row r="186" spans="3:3">
      <c r="C186" s="36" t="s">
        <v>456</v>
      </c>
    </row>
    <row r="187" spans="3:3">
      <c r="C187" s="36" t="s">
        <v>457</v>
      </c>
    </row>
    <row r="188" spans="3:3">
      <c r="C188" s="36" t="s">
        <v>458</v>
      </c>
    </row>
    <row r="189" spans="3:3">
      <c r="C189" s="36" t="s">
        <v>459</v>
      </c>
    </row>
    <row r="190" spans="3:3">
      <c r="C190" s="36" t="s">
        <v>460</v>
      </c>
    </row>
    <row r="191" spans="3:3">
      <c r="C191" s="36" t="s">
        <v>461</v>
      </c>
    </row>
    <row r="192" spans="3:3">
      <c r="C192" s="36" t="s">
        <v>462</v>
      </c>
    </row>
    <row r="193" spans="3:3">
      <c r="C193" s="36" t="s">
        <v>463</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echademodificaci_x00f3_n xmlns="e00eb085-8d1b-47ab-9f75-c48ad583d8cf" xsi:nil="true"/>
    <lcf76f155ced4ddcb4097134ff3c332f xmlns="e00eb085-8d1b-47ab-9f75-c48ad583d8cf">
      <Terms xmlns="http://schemas.microsoft.com/office/infopath/2007/PartnerControls"/>
    </lcf76f155ced4ddcb4097134ff3c332f>
    <TaxCatchAll xmlns="3a419710-061f-4995-8b04-57c8eb5850f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77090CA40073E45BC0A85688FD7FCCF" ma:contentTypeVersion="17" ma:contentTypeDescription="Crear nuevo documento." ma:contentTypeScope="" ma:versionID="d505481fc1cf51eefaab7779691111d1">
  <xsd:schema xmlns:xsd="http://www.w3.org/2001/XMLSchema" xmlns:xs="http://www.w3.org/2001/XMLSchema" xmlns:p="http://schemas.microsoft.com/office/2006/metadata/properties" xmlns:ns2="e00eb085-8d1b-47ab-9f75-c48ad583d8cf" xmlns:ns3="3a419710-061f-4995-8b04-57c8eb5850f2" targetNamespace="http://schemas.microsoft.com/office/2006/metadata/properties" ma:root="true" ma:fieldsID="661c68ad9a07d8c37e22da89b55d422a" ns2:_="" ns3:_="">
    <xsd:import namespace="e00eb085-8d1b-47ab-9f75-c48ad583d8cf"/>
    <xsd:import namespace="3a419710-061f-4995-8b04-57c8eb5850f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Fechademodificaci_x00f3_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0eb085-8d1b-47ab-9f75-c48ad583d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Location" ma:index="16" nillable="true" ma:displayName="Location" ma:internalName="MediaServiceLocation" ma:readOnly="true">
      <xsd:simpleType>
        <xsd:restriction base="dms:Text"/>
      </xsd:simpleType>
    </xsd:element>
    <xsd:element name="Fechademodificaci_x00f3_n" ma:index="17" nillable="true" ma:displayName="Fecha de modificación" ma:format="DateTime" ma:internalName="Fechademodificaci_x00f3_n">
      <xsd:simpleType>
        <xsd:restriction base="dms:DateTim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419710-061f-4995-8b04-57c8eb5850f2"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d5348d94-2e43-4d43-8b53-d885b76198eb}" ma:internalName="TaxCatchAll" ma:showField="CatchAllData" ma:web="3a419710-061f-4995-8b04-57c8eb5850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6FB4FF-B56E-4197-ACB0-DFB3DF486625}">
  <ds:schemaRefs>
    <ds:schemaRef ds:uri="http://schemas.microsoft.com/office/2006/metadata/properties"/>
    <ds:schemaRef ds:uri="http://schemas.microsoft.com/office/infopath/2007/PartnerControls"/>
    <ds:schemaRef ds:uri="e00eb085-8d1b-47ab-9f75-c48ad583d8cf"/>
    <ds:schemaRef ds:uri="3a419710-061f-4995-8b04-57c8eb5850f2"/>
  </ds:schemaRefs>
</ds:datastoreItem>
</file>

<file path=customXml/itemProps2.xml><?xml version="1.0" encoding="utf-8"?>
<ds:datastoreItem xmlns:ds="http://schemas.openxmlformats.org/officeDocument/2006/customXml" ds:itemID="{367DE9CB-1C32-4B5A-AFD3-283B4E18CA4E}">
  <ds:schemaRefs>
    <ds:schemaRef ds:uri="http://schemas.microsoft.com/sharepoint/v3/contenttype/forms"/>
  </ds:schemaRefs>
</ds:datastoreItem>
</file>

<file path=customXml/itemProps3.xml><?xml version="1.0" encoding="utf-8"?>
<ds:datastoreItem xmlns:ds="http://schemas.openxmlformats.org/officeDocument/2006/customXml" ds:itemID="{B44775EA-B3C0-4A50-A70E-A5FB38020D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0eb085-8d1b-47ab-9f75-c48ad583d8cf"/>
    <ds:schemaRef ds:uri="3a419710-061f-4995-8b04-57c8eb5850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PLAN DE ACCION</vt:lpstr>
      <vt:lpstr>IN-PEI GES-INV-001</vt:lpstr>
      <vt:lpstr>IN-PEI GES-INV-002</vt:lpstr>
      <vt:lpstr>IN-PEI GES-INV-003</vt:lpstr>
      <vt:lpstr>lista indicadores</vt:lpstr>
      <vt:lpstr>Hoja1</vt:lpstr>
      <vt:lpstr>'IN-PEI GES-INV-001'!Área_de_impresión</vt:lpstr>
      <vt:lpstr>'IN-PEI GES-INV-002'!Área_de_impresión</vt:lpstr>
      <vt:lpstr>'IN-PEI GES-INV-003'!Área_de_impresión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 peña</dc:creator>
  <cp:lastModifiedBy>yuli peña</cp:lastModifiedBy>
  <dcterms:created xsi:type="dcterms:W3CDTF">2021-01-29T16:02:32Z</dcterms:created>
  <dcterms:modified xsi:type="dcterms:W3CDTF">2022-09-23T22:33:37Z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0x010100B77090CA40073E45BC0A85688FD7FCCF</vt:lpwstr>
  </property>
</Properties>
</file>