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8_{96395DC5-A562-47C8-AC00-9B5A8B471DF9}" xr6:coauthVersionLast="45" xr6:coauthVersionMax="45" xr10:uidLastSave="{00000000-0000-0000-0000-000000000000}"/>
  <bookViews>
    <workbookView xWindow="-120" yWindow="-120" windowWidth="29040" windowHeight="15840" tabRatio="500" xr2:uid="{00000000-000D-0000-FFFF-FFFF00000000}"/>
  </bookViews>
  <sheets>
    <sheet name="PLAN DE ACCION" sheetId="1" r:id="rId1"/>
    <sheet name="IN-PEI-MP-001" sheetId="2" r:id="rId2"/>
    <sheet name="IN-PEI-MP-004" sheetId="3" r:id="rId3"/>
    <sheet name="IN-PEI-MP-005" sheetId="4" r:id="rId4"/>
  </sheets>
  <externalReferences>
    <externalReference r:id="rId5"/>
    <externalReference r:id="rId6"/>
    <externalReference r:id="rId7"/>
  </externalReferences>
  <definedNames>
    <definedName name="_xlnm.Print_Area" localSheetId="1">'IN-PEI-MP-001'!$A$1:$X$61</definedName>
    <definedName name="_xlnm.Print_Area" localSheetId="2">'IN-PEI-MP-004'!$A$1:$X$61</definedName>
    <definedName name="_xlnm.Print_Area" localSheetId="3">'IN-PEI-MP-005'!$A$1:$X$61</definedName>
  </definedNames>
  <calcPr calcId="191028"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D34" i="4" l="1"/>
  <c r="C34" i="4"/>
  <c r="D33" i="4"/>
  <c r="C33" i="4"/>
  <c r="D32" i="4"/>
  <c r="C32" i="4"/>
  <c r="E31" i="4"/>
  <c r="D31" i="4"/>
  <c r="C31" i="4"/>
  <c r="C35" i="3" l="1"/>
  <c r="C33" i="3"/>
  <c r="C31" i="3"/>
  <c r="E31" i="3" s="1"/>
  <c r="D34" i="2" l="1"/>
  <c r="C34" i="2"/>
  <c r="E31" i="2" s="1"/>
  <c r="D33" i="2"/>
  <c r="D32" i="2"/>
  <c r="D31" i="2"/>
  <c r="AP124" i="1" l="1"/>
  <c r="AP123" i="1"/>
  <c r="AQ121" i="1"/>
  <c r="AJ121" i="1"/>
  <c r="K121" i="1"/>
  <c r="AP120" i="1"/>
  <c r="AP119" i="1"/>
  <c r="AP118" i="1"/>
  <c r="AP117" i="1"/>
  <c r="AQ117" i="1" s="1"/>
  <c r="AJ117" i="1"/>
  <c r="K117" i="1"/>
  <c r="AP116" i="1"/>
  <c r="AP115" i="1"/>
  <c r="AP114" i="1"/>
  <c r="AP113" i="1"/>
  <c r="AQ113" i="1" s="1"/>
  <c r="AQ125" i="1" s="1"/>
  <c r="AJ113" i="1"/>
  <c r="K113" i="1"/>
  <c r="AR101" i="1"/>
  <c r="AR100" i="1"/>
  <c r="AR99" i="1"/>
  <c r="AR98" i="1"/>
  <c r="AS98" i="1" s="1"/>
  <c r="AN98" i="1"/>
  <c r="O98" i="1"/>
  <c r="AR97" i="1"/>
  <c r="AR96" i="1"/>
  <c r="AR95" i="1"/>
  <c r="AR94" i="1"/>
  <c r="AS94" i="1" s="1"/>
  <c r="AN94" i="1"/>
  <c r="O94" i="1"/>
  <c r="AR93" i="1"/>
  <c r="AR92" i="1"/>
  <c r="AR91" i="1"/>
  <c r="AR90" i="1"/>
  <c r="AS90" i="1" s="1"/>
  <c r="AN90" i="1"/>
  <c r="O90" i="1"/>
  <c r="AR89" i="1"/>
  <c r="AR88" i="1"/>
  <c r="AR87" i="1"/>
  <c r="AR86" i="1"/>
  <c r="AS86" i="1" s="1"/>
  <c r="AN86" i="1"/>
  <c r="O86" i="1"/>
  <c r="AR85" i="1"/>
  <c r="AR84" i="1"/>
  <c r="AR83" i="1"/>
  <c r="AR82" i="1"/>
  <c r="AS82" i="1" s="1"/>
  <c r="AN82" i="1"/>
  <c r="O82" i="1"/>
  <c r="AR81" i="1"/>
  <c r="AR80" i="1"/>
  <c r="AR79" i="1"/>
  <c r="AR78" i="1"/>
  <c r="AS78" i="1" s="1"/>
  <c r="AN78" i="1"/>
  <c r="O78" i="1"/>
  <c r="AR77" i="1"/>
  <c r="AR76" i="1"/>
  <c r="AS74" i="1"/>
  <c r="AN74" i="1"/>
  <c r="O74" i="1"/>
  <c r="AR73" i="1"/>
  <c r="AR72" i="1"/>
  <c r="AR71" i="1"/>
  <c r="AR70" i="1"/>
  <c r="AS70" i="1" s="1"/>
  <c r="AN70" i="1"/>
  <c r="O70" i="1"/>
  <c r="AR69" i="1"/>
  <c r="AR68" i="1"/>
  <c r="AR67" i="1"/>
  <c r="AR66" i="1"/>
  <c r="AS66" i="1" s="1"/>
  <c r="AN66" i="1"/>
  <c r="O66" i="1"/>
  <c r="AR65" i="1"/>
  <c r="AR64" i="1"/>
  <c r="AR63" i="1"/>
  <c r="AR62" i="1"/>
  <c r="AS62" i="1" s="1"/>
  <c r="AN62" i="1"/>
  <c r="O62" i="1"/>
  <c r="AR61" i="1"/>
  <c r="AR60" i="1"/>
  <c r="AR59" i="1"/>
  <c r="AR58" i="1"/>
  <c r="AS58" i="1" s="1"/>
  <c r="AN58" i="1"/>
  <c r="O58" i="1"/>
  <c r="AR57" i="1"/>
  <c r="AR56" i="1"/>
  <c r="AR55" i="1"/>
  <c r="AR54" i="1"/>
  <c r="AS54" i="1" s="1"/>
  <c r="AN54" i="1"/>
  <c r="O54" i="1"/>
  <c r="AR53" i="1"/>
  <c r="AR52" i="1"/>
  <c r="AR51" i="1"/>
  <c r="AR50" i="1"/>
  <c r="AS50" i="1" s="1"/>
  <c r="AN50" i="1"/>
  <c r="O50" i="1"/>
  <c r="AR49" i="1"/>
  <c r="AR48" i="1"/>
  <c r="AR47" i="1"/>
  <c r="AR46" i="1"/>
  <c r="AS46" i="1" s="1"/>
  <c r="AN46" i="1"/>
  <c r="O46" i="1"/>
  <c r="AR45" i="1"/>
  <c r="AR43" i="1"/>
  <c r="AS42" i="1"/>
  <c r="AN42" i="1"/>
  <c r="O42" i="1"/>
  <c r="AR41" i="1"/>
  <c r="AR39" i="1"/>
  <c r="AS38" i="1"/>
  <c r="AN38" i="1"/>
  <c r="O38" i="1"/>
  <c r="AR37" i="1"/>
  <c r="AR35" i="1"/>
  <c r="AS34" i="1"/>
  <c r="AN34" i="1"/>
  <c r="O34" i="1"/>
  <c r="AR33" i="1"/>
  <c r="AR32" i="1"/>
  <c r="AR31" i="1"/>
  <c r="AS30" i="1"/>
  <c r="AN30" i="1"/>
  <c r="O30" i="1"/>
  <c r="AR29" i="1"/>
  <c r="AS26" i="1"/>
  <c r="AS102" i="1" s="1"/>
  <c r="AN26" i="1"/>
  <c r="O26" i="1"/>
  <c r="R1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94" authorId="0" shapeId="0" xr:uid="{00000000-0006-0000-0000-000001000000}">
      <text>
        <r>
          <rPr>
            <sz val="11"/>
            <color rgb="FF000000"/>
            <rFont val="Calibri"/>
            <family val="2"/>
            <charset val="1"/>
          </rPr>
          <t xml:space="preserve">yuli peña:
</t>
        </r>
        <r>
          <rPr>
            <sz val="18"/>
            <color rgb="FF000000"/>
            <rFont val="Tahoma"/>
            <family val="2"/>
            <charset val="1"/>
          </rPr>
          <t>Realizar programacion</t>
        </r>
      </text>
    </comment>
  </commentList>
</comments>
</file>

<file path=xl/sharedStrings.xml><?xml version="1.0" encoding="utf-8"?>
<sst xmlns="http://schemas.openxmlformats.org/spreadsheetml/2006/main" count="998" uniqueCount="440">
  <si>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</si>
  <si>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</si>
  <si>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</si>
  <si>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</si>
  <si>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</si>
  <si>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</si>
  <si>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</si>
  <si>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</si>
  <si>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</si>
  <si>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</si>
  <si>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</si>
  <si>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</si>
  <si>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</si>
  <si>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de métodos educativos y operativos</t>
  </si>
  <si>
    <t>Proceso:</t>
  </si>
  <si>
    <t>Modelo Pedagógico</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</si>
  <si>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</si>
  <si>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</si>
  <si>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</si>
  <si>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</si>
  <si>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</si>
  <si>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</si>
  <si>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</si>
  <si>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</si>
  <si>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</si>
  <si>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</si>
  <si>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</si>
  <si>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</si>
  <si>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</si>
  <si>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</si>
  <si>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</si>
  <si>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</si>
  <si>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</si>
  <si>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</si>
  <si>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</si>
  <si>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</si>
  <si>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</si>
  <si>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</si>
  <si>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</si>
  <si>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</si>
  <si>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</si>
  <si>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</si>
  <si>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</si>
  <si>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</si>
  <si>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</si>
  <si>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</si>
  <si>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</si>
  <si>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</si>
  <si>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</si>
  <si>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</si>
  <si>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</si>
  <si>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</si>
  <si>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</si>
  <si>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</si>
  <si>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</si>
  <si>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</si>
  <si>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</si>
  <si>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</si>
  <si>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</si>
  <si>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</si>
  <si>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</si>
  <si>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</si>
  <si>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</si>
  <si>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</si>
  <si>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•Documento balance de implementación de laboratorios.Lineamiento de nuevo laboratorio.•Formulación y seguimiento al plan de trabajo entre las gerencias de los proyectos de inversión.</t>
  </si>
  <si>
    <t>PAI-MP-2022-001</t>
  </si>
  <si>
    <t>Implementar laboratorios como espacios pedagógicos y productivos</t>
  </si>
  <si>
    <t>Un  (1) laboratorio nuevo implementado
Dos (2) laboratorios continuados.</t>
  </si>
  <si>
    <t>Documento balance de implementación de laboratorios.
Lineamiento de nuevo laboratorio.
Un laboratorio implementado.
Reporte SIMI Jóvenes en laboratorio.</t>
  </si>
  <si>
    <t>No aplica</t>
  </si>
  <si>
    <t>Emprender</t>
  </si>
  <si>
    <t>primer trimestre</t>
  </si>
  <si>
    <t>Primer Trimestre</t>
  </si>
  <si>
    <t xml:space="preserve">1. Se realizan un informe de balance de la implementación de los laboratorios de bicicletas y confecciones de la vigencia 2021, con el fin de presentar los avances y desafíos durante la ejecución de los laboratorios en la vigencia 2021 y así mismo determinando acciones de conclusiones que permiten mejoras en el desarrollo de futuros laboratorios durante la vigencia 2022. En el análisis se señaló que los retos de articulación de cronogramas para la entrega de espacios físicos para los laboratorios dificultó su implementación, pero estos finalmente fueron desarrollados durante 2021 y se espera su fortalecimiento durante 2022.
2. Se realiza un informe diagnóstico sobre los recursos, herramientas y materiales que actualmente cuenta IDIPRON para la creación y/o implementación de "Laboratorio de Ebanisteria" en la UPI La Florida. Se identifican las herramientas y equipos disponibles para la implementación en el laboratorio en mención y tener un mapa claro de necesidades.
3. Se avanza en construcción de documento lineamiento para la creación y desarrollo de los laboratorios de  emprendimiento  e ideas innovadoras y productivas.  
4. Se adelantan las acciones relacionadas con la adecuación de espacios y alistamiento del nuevo laboratorio de madera en la UPI La Florida. Esto incluye: Traslado de Insumo (madera) al Laboratorio, Mantenimiento de Infraestructura y Redes Eléctricas, Revisión y Mantenimiento de Equipos y Herramientas, Sensibilización a Jóvenes a Postular y Adquisición Insumos para Mobiliarios de las UPI Arcadia y Florida.
5. Se proyecta versión de trabajo en borrador que modifica al Documento Interno "LINEAMIENTO PARA LA CREACIÓN Y DESARROLLO DE LOS LABORATORIOS DE EMPRENDIMIENTO E IDEAS INNOVADORAS Y PRODUCTIVAS M-MEM-DI-010", con el fin de incorporar lineamientso relacionado con la creación del laboratorio de Maderas señalando sus características principales tales como continuar con el proceso de formación desde la práctica, permitiendo a los/las jóvenes, proyectar sus competencias específicas recibidas en la Formación Técnica de Talleres de Maderas, acercándose a conocer la experiencia no solo del proceso para el desarrollo de competencias duras en las habilidades para el manejo de herramientas y utilización de maderas, sino también el desarrollo del saber en una línea determinada de producción, y los elementos implicados en la constitución y dinámica de una empresa.
6. Reporte SIMI de los jóvenes que se encuentran vinculados en los Laboratorios de Emprendimiento (confecciones y bicicletas).
</t>
  </si>
  <si>
    <t xml:space="preserve">1a. Acta y listado de asistencia de reunión de equipo Emprender del 23 de febrero de 2022 para socializar lineamiento para la realización del informe de balance de laboratorios 2021.
1b. Acta y listado de asistencia de reunión del equipo de Emprender el día 18 de marzo de 2023 en el que se aprueba informe de balance de laboratorios 2021.
1c. Informe de implementación de laboratorios vigencia 2021.
2. Un (1) Informe Diagnostico para montaje de laboratorio de Ebanisteria en UPI La Florida.
3. Un (1) Documento avance con lineamiento para la creación y desarrollo de los laboratorios de  emprendimiento  e ideas innovadoras y productivas.
4. Documento tipo informe en el que el área de servicios Emprender señala los avances relacionados a las acciones dirigidas para el desarrollo del nuevo laboratorio de ebanistería durante el segundo trimestre.
5. Documento de texto en versión borrador que modifica el documento ‘"LINEAMIENTO PARA LA CREACIÓN Y DESARROLLO DE LOS LABORATORIOS DE EMPRENDIMIENTO E IDEAS INNOVADORAS Y PRODUCTIVAS M-MEM-DI-010" añadiendo el aparte 5.3 LABORATORIO PEDAGÓGICO DE MADERAS.
6. Excel de reporte SIMI de los jóvenes que se encuentran vinculados en los Laboratorios de Emprendimiento (confecciones y bicicletas) a corte de junio 2022.
</t>
  </si>
  <si>
    <t>En este primer seguimiento no se contaron con limitantes para la realización de actividades y entrega de soportes.</t>
  </si>
  <si>
    <t>Tercer Trimestre</t>
  </si>
  <si>
    <t>Cuarto Trimestre</t>
  </si>
  <si>
    <t>PAI-MP-2022-002</t>
  </si>
  <si>
    <t>Formular y ejecutar un plan de trabajo entre las gerencias de los proyectos de inversión.</t>
  </si>
  <si>
    <t>Cumplimiento del 100% del plan de trabajo intrainstitucional.</t>
  </si>
  <si>
    <t>Actas de reunión.
Desarrollo del plan de trabajo intrainstitucional.</t>
  </si>
  <si>
    <t>1. Se realiza reunión el día 29 de junio entre la STMEO y STAF para tratar temas de la implementación de semilleros en las unidades, con el fin de que los/las jóvenes se hagan partícipes y adquieran competencias que les permitan un mejor desempeño en el desarrollo de las actividades de corresponsabilidad, convenios y en general fortalecer el proceso de postulación. En el espacio se hace balance e informe de actualidad de los convenios y postulaciones que se están adelantando e Informes por área de servicio en la estrategia semilleros. Se avanza en la articulación entre subdirecciones para para el desarrollo de la estrategia de semilleros y postulaciones.</t>
  </si>
  <si>
    <t>1. Acta y listado de asistencia de reunión adelantada el 29 de junio en el que se celebró un espacio de coordinación entre STAF y STMEO.</t>
  </si>
  <si>
    <t>En este segundo seguimiento se contó con limitantes en la realización de esta actividad por agenda y concertación de las 2 partes para el desarrollo de la reunión,lo que hizo que se realizará en el mes de junio.</t>
  </si>
  <si>
    <t xml:space="preserve">Armonizar el modelo pedagógico a las realidades del sigo XXI </t>
  </si>
  <si>
    <t xml:space="preserve"> Fortalecimiento del modelo pedagógico</t>
  </si>
  <si>
    <t>Apropiar institucionalmente el modelo pedagógico.</t>
  </si>
  <si>
    <t>Esta I.E. tiene por objetivo generar espacios para que el talento humano de la entidad conozca, apropie e interiorice el Modelo Pedagógico del Siglo 21.</t>
  </si>
  <si>
    <t>Capacitaciones realizadas a talento humano de la entidad.
Caja de herramientas.</t>
  </si>
  <si>
    <t>PAI-MP-2022-003</t>
  </si>
  <si>
    <t>Realizar capacitaciones al talento humano de la entidad para la socialización y apropiación del Modelo Pedagógico del IDIPRON para el siglo XXI.</t>
  </si>
  <si>
    <t>10 capacitaciones sobre nuevo modelo pedagógico institucional.</t>
  </si>
  <si>
    <t>Una caja de herramientas sobre la modernización del modelo pedagógico.
Listados de asistencia y/o Actas de reunión.
Presentación de diapositivas.</t>
  </si>
  <si>
    <t>Educación</t>
  </si>
  <si>
    <t>1. 1. Se desarrollaron capacitaciones del Modelo Pedagógico del IDIPRON para el siglo XXI con énfasis en sus lineamientos de actualización, el diseño de intervenciones pedagógicas para la convivencia y el ajuste de la oferta en los Talleres de Formación Técnica.
2. Se avanza en el diseño de caja de herramientas del Modelo Pedagógico del IDIPRON para el siglo XXI con miras a su aprobación e inicio de socialización con los diferentes equipos de la entidad.</t>
  </si>
  <si>
    <r>
      <t xml:space="preserve">1. Los soportes de las capacitaciones  contienen: : A) PDF de asistencias a las capacitaciones del 16, 17, 23 y 24 de marzo y  9 y 16 de junio; B) Documento del Diseño del taller en clave pedagógica; C) Documentos de los soportes de la socialización de los lineamientos D) Presentación en PPT del taller; E) Soportes en PDF de la preparación de la logística del módulo "Modelo Pedagógico" en la estructura de capacitaciones de tutores del área de Espiritualida; F) Documento Word Fotos de soporte.
</t>
    </r>
    <r>
      <rPr>
        <sz val="14"/>
        <rFont val="Arial"/>
        <family val="2"/>
      </rPr>
      <t xml:space="preserve">
 2. Los soportes de la caja de herramientas contienen: A) PDF de la Cartilla de lineamientos de actualización del Modelo Pedagógico del IDIPRON,  PDF de la Cartilla del taller modelo para fortalecimiento de habilidades socio-emocionales (versión parcial) del Modelo Pedagógico del IDIPRON y PDF Cartilla Educación emocional, B) PDF Infografía informativa de distintos modelos, enfoques y metodologías pedagógicas (parcial), PDF Infografía y Word del Manual de buenas prácticas para pedagogos y pedagogas; C) Word Modelo Pedagógico del IDIPRON para el siglo XXI oficial, Diseño aplicado de intervenciones pedagógicas del MPIXXI (parcial); D) Ensayo "El modelo pedagógico y los cambios poblacionales, parte de la caja de herramientas.; E) PDF Asistencia reunión articulación Educación-Prácticas Pedagógicas para proponer nuevas herramientas y Soportes en PDF de diálogo con oficina de Comunicaciones para el diseño de la cartilla y la infografía.</t>
    </r>
  </si>
  <si>
    <t>En este trimestre se presentaron como limitantes la planeación previa de actividades con desarrollo humano y con con las areas al interior de la STMEO, dado a que por procesos de inducción y reinducción e ingreso de profesionales por nueva contratación,  fue necesario iniciar capacitaciones del módelo pedagógico para armonización del modelo al interior de las actividades  de los profesionales, por lo anterior se realizaron capacitaciones de acuerdo a necesidad de los servicios y para dar respuesta a compromisos ya adquiridos.</t>
  </si>
  <si>
    <t xml:space="preserve">
Modernización del modelo pedagógico</t>
  </si>
  <si>
    <t>Modernizar la prestación de servicios y seguimiento al proceso de los NNAJ</t>
  </si>
  <si>
    <t>Esta I.E. está dirigida a definir rutas para atender a la población beneficiaria del instituto con nuestra oferta de servicios y formular el Plan de Atención Individual y Familiar PAIF a través del nuevo Sistema de Información Misional.</t>
  </si>
  <si>
    <t>•Rutas de atención poblacional •PAIF diseñado.Diseño de indicadores de evolución de los NNAJ</t>
  </si>
  <si>
    <t>PAI-MP-2022-004</t>
  </si>
  <si>
    <t>Diseñar rutas de atención poblacional para los beneficiarios del IDIPRON.</t>
  </si>
  <si>
    <t>6 rutas de atención poblacional diseñadas como insumo para el portafolio de servicios.</t>
  </si>
  <si>
    <t>6 rutas de atención poblacional diseñadas.
Acta de aprobación de las rutas por parte de la OAP y la STMEO.</t>
  </si>
  <si>
    <t>STMEO</t>
  </si>
  <si>
    <t>Se dan las orientaciones generales por parte de la Subdirectora de Métodos al equipo de profesionales de la Subdirección en relación al trabajo propuesto para el diseño del PAIF durante esta vigencia y el diseño de rutas de atención poblacionales. En este encuentro se dan las instrucciones y tiempos alrededor de cómo avanzar en los dos objetivos planeados. 
Encuentro entre la Oficina Asesora de Planeación y la Subdirección de Métodos para que esta última presentara los avances en el diseño de la metodología de construcción de las rutas de atención poblacional (incluyendo número de rutas, ejemplo de ruta de ciudadano habitante de calle, graficación de la misma, criterios de activación de ruta poblacional y criterios de pasos entre etapas). Se continuó con un encuentro entre la Subdirección de Métodos y la Oficina Asesora de Planeación para que aquella presentara a la OAP los últimos avances en el diseño de rutas de atención poblacional, plazos de entega, y ruta de trabajo posterior a la entrega de las rutas a la OAP.  Posteriormente se dio un ejercicio interno de trabajo entre la Subdirectora de Métodos y el equipo de profesionales de la Subdirección de Métodos dirigida a la aprobación, por parte de la Subdirectora, del trabajo adelantado en términos de rutas de atención poblacionales previa entrega a la OAP. En la reunión se señala el número final de rutas (6 rutas de atención: r1. Atención a CHC. r2. Atención a Adolescentes con habitancia en calle. r3. NNA en riesgo de habitar la calle y/o en riesgo de conflicto con la (internado). r4. Adolescentes y Jóvenes en riesgo de habitar la calle y/o en presunto conflicto (externados). r5. NNA en riesgo ESCNNA. r6. NNA víctimas de ESCNNA. Finalmente el 7 de junio se hizo envío formal a la OAP.</t>
  </si>
  <si>
    <t>1. Acta de reunión 4 de abril. Orientaciones temas rutas de atención poblacional.
2. Acta de reunión 21 de abril. Encuentro STMEO-OAP validación ruta metodológica de rutas. 
3. Acta de reunión 18 de mayo. Seguimiento encuentro STMEO-OAP.
4. Acta de reunión 31 de mayo. Aprobación interna de rutas R1-R6.
5. Correo de envío a OAP de rutas. 7 de junio. Correo electrónico enviado por la Subdirectora de Métodos al Jefe de la Oficina de Planeación con las rutas de atención poblacional y los criterios técnicos para su diseño.</t>
  </si>
  <si>
    <t>En este segundo seguimiento no se contaron con limitantes para la realización de actividades y entrega de soportes.</t>
  </si>
  <si>
    <t>PAI-MP-2022-005</t>
  </si>
  <si>
    <t>Diseñar el PAIF para NNAJ.</t>
  </si>
  <si>
    <t>Un (1) formulario PAIF diseñado.</t>
  </si>
  <si>
    <t>Formulario PAIF
Línea base PAIF
Radicación de formulario y línea base PAIF ante la OAP.
Actas pruebas pilotos formulario PAIF.</t>
  </si>
  <si>
    <t>Se dan las orientaciones generales por parte de la Subdirectora de Métodos al equipo de profesionales de la Subdirección en relación al trabajo propuesto para el diseño del PAIF durante esta vigencia y el diseño de rutas de atención poblacionales. En este encuentro se dan las instrucciones y tiempos alrededor de cómo avanzar en los dos objetivos planeados.
Balance de las entregas que se van a hacer al proyecto SIMI, se seleccionan los formularios que harán parte del PAIF en el nuevo sistema de información. Así mismo se consolida el listado de requerimientos (13) que serán entregados al Proyecto SIMI a carago de la OAP. También se hace monitoreo del avance en la selección de fuentes para el PAIF además de que se señalan elementos de la línea base de psicosocial con el objetivo de diseñar el desarrollo final del PAIF que será entregado durante el mes de julio de 2022. Durante el trimestre se hace balance de entregas de especificaciones técnicas para PAIF al proyecto SIMI para su desarrollo. También recuento de los insumos entregados (9 de 13 proyectados para toda la vigencia) y se señalan las entregas a realizar en julio.</t>
  </si>
  <si>
    <t>1. Acta de reunión 4 de abril. Orientaciones temas PAIF. 
2. Acta de reunión 2 de mayo. Balance de entregas 
3. Acta de reunión 16 de mayo. Monitoreo selección de fuentes.
4. Acta de reunión del 23 de junio. Selección de formularios creaciÓn PAIF.
5. Informe de acciones dirigidas desde la Subdirección de Métodos para la entrega de especificaciones técnicas al proyecto SIMI. Indicador: 9/13.</t>
  </si>
  <si>
    <t>PAI-MP-2022-006</t>
  </si>
  <si>
    <t xml:space="preserve">Formular mínimo seis indicadores de evolución de los NNAJ desarrollados en el marco del piloto del PAIF. </t>
  </si>
  <si>
    <t>Seis (6) indicadores de evaluación diseñados, con el objetivo de identificar necesidades y evolución en promoción de garantías.</t>
  </si>
  <si>
    <t>Seis (6) indicadores de evaluación diseñados e integrados a PAIF como Línea Base.</t>
  </si>
  <si>
    <t>Segundo Trimestre</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</si>
  <si>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</si>
  <si>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</si>
  <si>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</si>
  <si>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en el trabajo que se viene adelantando por las áreas de psicosocial, educación y emprender para la caracterización y comprensión adecuada de los talentos de los NNAJ con el objetivo de analizar recomendaciones que hagan más pertinente la oferta. </t>
  </si>
  <si>
    <t>• Informe de resultados cuantitativos y cualitativos de la implementación del componente de reducción de riesgos y daños con prospectiva para el 2023.</t>
  </si>
  <si>
    <t>PAI-MP-2022-007</t>
  </si>
  <si>
    <t xml:space="preserve">Implementar propuesta de innovación del componente enmarcada en el: "Modelo pedagógico de acompañamiento en reducción de riesgos y daños de consumos de SPA legales e ilegales con niños, niñas, adolescentes y jóvenes en riesgo o habitabilidad de calle".
</t>
  </si>
  <si>
    <t>Un (1) indicador de gestión formulados e implementados.</t>
  </si>
  <si>
    <t>Reporte SIMI de atenciones adelantadas por el componente RRD.
Seguimiento al comportamiento de un (1) indicadores de gestión.
Documento de resultados.</t>
  </si>
  <si>
    <t>RRD</t>
  </si>
  <si>
    <t xml:space="preserve">En el primer trimestre del 2022 el componente de reducción de riesgos y daños (RRD), del área de salud, inició su fase de alistamiento para la implementación del “modelo pedagógico de acompañamiento en reducción de riesgos y daños de consumos de SPA legales e ilegales con niños, niñas, adolescentes y jóvenes en riesgo o habitabilidad de calle”. En ese orden de ideas, se han desarrollado las siguientes actividades: 
1. Acompañamiento interno (componente RRD) para ajuste de: 
a. Dinámica de funcionamiento: se construyeron 3 equipos base para garantizar las atenciones integrales y procesos de acompañamiento con los NNAJ, compuestos por los siguientes profesionales: una (1) médica alternativa y complementaria, un@ (1) psicólog@, una (1) trabajadora social, un@ (1) artista (LAB). 
También se consolidó un grupo con dos (2) psicólogos que apoyan las atenciones individuales en las UPI con un alto número de remisiones, favoreciendo la oportunidad en la atención. 
Por último, se consolidó un grupo con un (1) psicólogo y un (1) artista que complementan las atenciones en las UPI (de acuerdo a las remisiones), lideran el proceso de evaluación del modelo, y desarrollarán una propuesta de trabajo en articulación con el área de territorio. 
b. Revisión aspectos técnicos para la implementación: se han revisado los criterios de promoción de base (de acuerdo al modelo) y las mallas temáticas por estrategia, y como componente de RRD de acuerdo a las dinámicas de operación para el componente de RRD. 
c. Socialización instrumentos y ruta de atención: de manera reiterativa se ha indicado la ruta de atención por parte del modelo de acompañamiento de RRD: de acuerdo al instrumento de tamizaje llevado a cabo por los profesionales del área sicosocial, se realiza la identificación de un consumo moderado o problemático [riesgosos y problemáticos conforme al modelo] se le ofrece a la persona el proceso por RRD. En ese orden de ideas, para ser atendido por RRD debe contar con: identificación del nivel de riesgo (Tamizaje) y remisión (tras expresar el interés de contar con la atención) a través del Sistema Misional de Información (SIMI) por parte de los profesionales previamente mencionados. 
También se ha socializado los instrumentos en físico (se cuenta con personal nuevo en el componente RRD).
2. Seguimiento a los desarrollos de los instrumentos del modelo, por parte del equipo SIMI.
3. Revisión y ajuste de parámetros generados para el componente de RRD. 
4. Revisión y ajustes respectivos de indicadores, con base en el modelo de RRD y las fuentes de información actuales.
5. Articulación con el área de investigaciones para la evaluación del modelo RRD, desde una perspectiva científica. 
6. Articulación con el área sicosocial para: socializar nuevamente el modelo de RRD, y establecer acuerdos de funcionamiento con base en las dinámicas de trabajo del área y el componente. 
7. Revisión instrumento de tamizaje frente al uso de SPA por parte del área de sicosocial, permitiendo la identificación de los niveles de riesgo de los NNAJ del Idipron y así la implementación de acciones a desarrollar.
</t>
  </si>
  <si>
    <t>1. Reporte de estado de avance del componente de reducción de riesgo y daño.
2. Acta seguimiento desarrollos SIMI
3. Acta de revisión y consolidación parámetros RRD.
4. Acta de revisión a indicadores y operación de los mismos en el marco de  la implementación del modelo RRD. 
5. Acta de seguimiento a indicadores y operación de los mismos en el marco de  la implementación del modelo RRD. 
6. Acta de espacio de articulación con área sicosocial del IDIPRON. 
7. Acta de articulación equipo investigacion. 
8. Acta de análisis malla tematica/criterios de promoción de fase para el componente de RRD. 
9. Acta de planeación dinamica y operación del componente. 
10. Acta revisión instrumento tamizaje</t>
  </si>
  <si>
    <t xml:space="preserve">En el primer trimestre del 2022 el componente de reducción de riesgos y daños (RRD), del área de salud, cuenta con los siguientes limitantes:
1. Las dinámicas de operación que se encuentran en las unidades y que intervienen en el proceso de operación que se proyecta para el modelo RRD, ya que
a. En algunas unidades los NNAJ cuentan con una amplia variedad de actividades a desarrollar, lo que complejiza que puedan contar con una atención integral por parte del componente (las 4 estrategias) por motivos de tiempos.
b. Algunas unidades no cuentan con espacios adecuados al momento de las atenciones (individuales o grupales). Por ejemplo, para MAC o psicología se precisan unos espacios que permitan la comunicación individual con el NNAJ, sin comprometer la seguridad del profesional.
c. En algunas unidades es necesario fortalecer la comunicación y el trabajo de la mano con las duplas psicosociales, en el marco de la identificación de NNAJ con consumo de SPA, la respectiva remisión y los acompañamientos durante las atenciones del componente (priorizar o reporte de novedades).
d. En algunas unidades existe desconocimiento o poca claridad frente al modelo de RRD, en términos de la ruta para la atención y el alcance, generando inconvenientes en las atenciones con la población objetivo o el equipo de IDIPRON. Por ejemplo, la importancia de garantizar los espacios (físicos o de tiempo) para las atenciones de manera semanal, RRD NO es una atención en el marco de la prevención universal, RRD brinda una atención en el marco de salud pero desde el sector social, y sobre todo que con los mayores de edad la meta terapéutica es la funcionalidad (gestión del riesgo y posibles daños) y NO la abstinencia necesariamente. 
2. Al momento NO se cuentan con los desarrollos necesarios para la implementación del modelo (instrumentos diseñados y aprobados durante el 2021) en el Sistema Misional de Información. Lo anterior, complejiza el registro de información y el posterior análisis, comprometiendo la implementación del mismo. 
</t>
  </si>
  <si>
    <t>En el segundo trimestre del 2022 el componente de reducción de riesgos y daños (RRD), del área de salud, continúo en su fase de alistamiento para la implementación del “modelo pedagógico de acompañamiento en reducción de riesgos y daños de consumos de SPA legales e ilegales con niños, niñas, adolescentes y jóvenes en riesgo o habitabilidad de calle”. En ese orden de ideas, se han desarrollado las siguientes actividades: 
1. Acompañamiento interno (componente RRD) para ajuste de: 
a. Se realizó espacio técnico y operativo de trabajo para definición de estructura de atención en  el componente bajo criterios establecidos previamente
b. Reestrución de propuesta de abordaje para la estrategia de Trabajo Social del componente de RRD, en el marco de la actualización que se genera en la dinámica de operación de la misma.
c. Consolidación de plan temático por cada una de las estrategias, en el marco de la implementación y fases de atención dispuestas en el modelo de RRD.
2. Se revisó nuevamente y ajustaron los instrumentos proyectados para lo dispuesto bajo el modelo de RRD, contando con ajustes necesarios en la dinámica de operación de los mismos a fin de dar respuesta planteada a los objetivos planteados en el modelo aprobado bajo el código M-MSD-DI-001.
3. Se realizaron mesas de trabajo con profesional de la Subdirección de Métodos Educativos y Operativa, específicamente del Sistema de Información Misional (SIMI), para la revisión de parámetros e indicadores proyectados para el componente, en aras de establecer funcionalidad y operación bajo el sistema institucional. 
4. Se realizó seguimiento mensual con estado de avance y reporte de indicadores proyectados por el componente de RRD.
5. Se mantuvo articulación con el área de investigaciones, estableciendo consolidación de acciones que en el marco del modelo de evaluación se proyectan para contar con el impacto y definición de resultados durante el proceso de implementación del modelo RRD. 
6. Se mantuvo articulación con el área sicosocial para el fortalecimiento del desarrollo de actividades a través de mesas de trabajo y socialización de remisiones para el apoyo de los profesionales de las unidades
7.  Articulación con el área sicosocial para: socializar nuevamente el modelo de RRD, y establecer acuerdos de funcionamiento con base en las dinámicas de trabajo del área y el componente.</t>
  </si>
  <si>
    <t xml:space="preserve">
Documentos-Archivos
*Plan tematico consolidado RRD.
*Indicadores SIMI Abril y Mayo y consolidado abril, mayo y junio..
Actas
*Acta 4 de abril Socialización modelo area psicosocial y remisiones-
*Acta 7 de abril revisión parametros e indicadores RRD.
*Acta 7 de abril continuidad mesa de trabajo dinamica operacional RRD.
*Acta 20 de abril Construcción plan tematico trabajo social RRD.
*Acta 4 de mayo Seguimiento Espacio investigación.
*Acta 13 de mayo Area Educación
*Acta 19 de mayo Revisión propuesta ajuste instrumentos.
*Acta 26 de mayo Revisión propuesta ajuste instrumentos.
*Acta 3 de junio Seguimiento modelo evaluación RRD.
</t>
  </si>
  <si>
    <t>En el segundo trimestre del 2022 el componente de reducción de riesgos y daños (RRD), del área de salud, cuenta con los siguientes limitantes:
1. Las dinámicas de operación que se encuentran en las unidades y que intervienen en el proceso de operación que se proyecta para el modelo RRD, ya que
a. En algunas unidades los NNAJ cuentan con una amplia variedad de actividades a desarrollar, lo que complejiza que puedan contar con una atención integral por parte del componente (las 4 estrategias) por motivos de tiempos.
b. Algunas unidades no cuentan con espacios adecuados al momento de las atenciones (individuales o grupales). Por ejemplo, para MAC o psicología se precisan unos espacios que permitan la comunicación individual con el NNAJ, sin comprometer la seguridad del profesional.
2. Al momento NO se cuentan con los desarrollos necesarios para la implementación del modelo (instrumentos diseñados y aprobados durante el 2021) en el Sistema Misional de Información. Lo anterior, complejiza el registro de información y el posterior análisis, comprometiendo la evaluación de la implementación del mismo. 
3. Las novedades (renuncia y terminaciones de contrato) en el recurso humano hacen que se tenga un limitante al momento de garantizar cobertura en atenciones para las unidades, así como afectación en las dinámicas de operación previamente establecidas por el componente.</t>
  </si>
  <si>
    <t>PAI-MP-2022-008</t>
  </si>
  <si>
    <t>Caracterización de talentos, competencias y habilidades de NNAJ para la actualización constante de la oferta educativa(recomendaciones)</t>
  </si>
  <si>
    <t>Un (1) documento de recomendaciones para la actualización de la oferta institucional.</t>
  </si>
  <si>
    <t>Documento de recomendaciones para la actualización de la oferta.</t>
  </si>
  <si>
    <t>Durante los meses de febrero, marzo se adelantaron reuniones entre las áreas de servicio de la STMEO Educación, Emprender, Psicosocial  y el área de Investigaciones, con el objetivo de adelantar una socialización de las acciones a desarrollar durante el 2022 y la preparación de un documento de prospectiva sobre un plan de acción a realizar durante la vigencia.
Se avanza en la redacción de un documento de trabajo que describe un plan de trabajo y un cronograma para la modificación de la oferta institucional teniendo como insumos lo adelantado por la mesa durante 2021.</t>
  </si>
  <si>
    <t>A) Documento Word Insumo base para la construcción del plan preparado en mesa de trabajo
B) PDF o word de Actas y listados de asistencia a reuniones de mesa de trabajo de los días 11 y 24 de febrero, 10 de marzo.
C) Documento de trabajo “Plan de trabajo 2022 para la adecuación de oferta institucional en el marco del Estudio de las dinámicas y necesidades en materia de habilidades y competencias para la actualización constante de la oferta de la capacitación de los NNAJ” en versión del 30 de marzo de 2022.</t>
  </si>
  <si>
    <t>En general no se observó ninguna dificultad. Queda por confirmar la continuidad del equipo designado por Psicosocial.</t>
  </si>
  <si>
    <t>Reuniones de articulación áreas de Educación, Emprender e Investigaciones para los ajustes de la oferta de acuerdo con el plan. En estos espacios se ha venido detallando una serie de ajustes para agrupar de manera más eficaz los cursos de corta y larga duración. También se ha hecho una lectura del modo en que se prestan los talleres y las oportunidades de mejora.</t>
  </si>
  <si>
    <t xml:space="preserve">A) Actas de reuniones del 27 de abril,  4 de mayo,, 9 y 15 de junio;
B) Presentación del plan de trabajo para el ajuste de la oferta
C) Instrumento para presentación de ofertas según rutas poblacionales, en versión con información de formación técnica del 15 de junio
D) PDF correos envío plan de trabajo STMEO </t>
  </si>
  <si>
    <t>El cronograma planteado inicialmente requiere ajustes. Durante 2022 se logrará el ajuste de la oferta de los Talleres de formación técnica, pero no así de los demás componentes del área de educación</t>
  </si>
  <si>
    <t xml:space="preserve">Ampliar y diversificar la oferta de servicios de la entidad </t>
  </si>
  <si>
    <t>Desarrollar acciones encaminadas a ampliar la oferta de servicios dirigida a NNAJ</t>
  </si>
  <si>
    <t>Esta iniciativa recoge las diferentes acciones estratégicas emprendidas por la Subdirección de Métodos, dirigidas a la ampliación y generación de nuevos servicios dentro de la entidad. Esto se enmarca en los retos propuestos por la actualización del modelo pedagógico, así como a las necesidades que presentna los neuvos contextos de la ciudad y la búsqueda de llegar con una oferta pertinente a la infancia y juventud de la ciudad.</t>
  </si>
  <si>
    <t>Lineamiento PIYC para la implementación la atención a víctimas de ESCNNA. 
• Mesas de trabajo entre la Subdirección técnica de métodos educativos y operativa y la Subdirección Técnica administrativa y Financiera para implementar el Centro de Educación para el trabajo y el desarrollo humano.
• Documento de recomendaciones para actualizaciones de la oferta.
• Manual de Área de servicio Deporvida.</t>
  </si>
  <si>
    <t>PAI-MP-2022-009</t>
  </si>
  <si>
    <t>Rediseño , formalización e implementación de la estrategia de ESCNNA</t>
  </si>
  <si>
    <t>Lineamiento PIYC oficializado.</t>
  </si>
  <si>
    <t>Documento técnico PIYC aprobado por el ICBF y oficializado en sistema de información institucional.</t>
  </si>
  <si>
    <t>ESCNNA</t>
  </si>
  <si>
    <t xml:space="preserve">1. Se realiza balance de acciones y necesidades UPI 27 para establecer plan de atención a víctimas ESCNNA y lectura de novedades de la casa.
2. Se realiza revisión cuadro de control documentación solicitada por ICBF para renovación de licencia de funcionamiento en conjunto con STMEO - y se realiza envío de correos a las áreas para entrega de documentación correspondiente (Seguridad Alimentaria, Economato, Oficina Asesora Jurídica y Recursos Humanos)
3. Se realiza socialización de lineamiento técnico oficializado para la atención en UPI 27 de victimas ESCNNA y riesgo, el cual hace parte de la elaboración de PIYC.
4. Se realiza reunión técnica con equipo ICBF en las instalaciones de la regional Bogotá, donde brindan los lineamientos para la presentación de la documentación para la renovación de la licencia de funcionamiento. </t>
  </si>
  <si>
    <t>1. Acta de reunión - 11 enero 2022. Balance acciones UPI la 27.
2. Reunión virtual- envío de correos institucionales, 22 de febrero
3. Acta de reunión -  09 de febrero, socialización de lineamiento técnico UPI La 27.
4. Acta de reunión 3 de marzo, regional Bogotá ICBF.</t>
  </si>
  <si>
    <t>Debido a la prórroga de la emergencia sanitaria, se determina la renovación automática de las licencias de funcionamiento de las instituciones de protección, por tanto, la documentación adelantada pierde actualización al finalizar este periodo, lo que implica, la nueva solicitud de dichos documentos por tanto un  retroceso en las acciones adelantadas en primer trimestre.</t>
  </si>
  <si>
    <t>1. Se realiza reunión de asistencia técnica para el levantamiento del documento PIYC en articulación con ICBF. Esta reunión tuvo por objetivo brindar Asistencia Técnica al Instituto Distrital para la Protección de la Niñez y la Juventud – UPI la 27, sobre el Lineamiento técnico para la implementación del modelo de atención, dirigido a niños, niñas y adolescentes, en las modalidades de restablecimiento de derechos y la Propuesta de implementación y cualificación (PIYC). 4 de abril.
2. Se realiza reunión de asistencia técnica del área de ALIMENTOS. para el levantamiento del documento PIYC en articulación con ICBF. El espacio contó con la presencia del área de servicios de Salud y el componente de Seguridad Alimentaria. 11 de abril.
3. Se realizan los ajustes solicitados por parte de ICBF al documento PIYC  y se realiza el envío correspondiente para su aprobación.
4. Elaboración y radicación ante ICBF memorando de actualización documento PIYC.
5. Aprobación del PIYC por parte del ICBF con vigencia de un año.
6. Se realiza la solicitud de la apertura del caso ARANDA para la oficialización del documento PIYC en la plataforma de IDIPRON.
7. Se realiza socialización a las áreas de derecho del IDIPRON el documento PIYC aprobado por ICBF  para su respectiva aplicación y levantamiento de plan de trabajo en la atención de adolescentes victimas de ESCNNA en la UPI la 27 sur.
8. Se realiza envío de correo electrónico a ICBF con precisiones con respecto a la documentación solicitada para la renovación de la licencia de funcionamiento de la casa UPI 27.</t>
  </si>
  <si>
    <t>1.  Acta de reunión 4 de abril. Con seccional Bogotá ICBF.
2. Acta de reunión 11 de abril. Con seccional Bogotá ICBF.
3. Envío de correos institucionales fechas: 11y  12 de mayo.
4. Memorando de radicación ante el ICBF número 2022EE1371 del 12 de mayo
5.  Documento PIYC aprobado por regional Bogotá ICBF, con memorando 202234400000171021.
6. Envío correos electrónicos 03 junio solicitando creación de caso en Aranda.
7. Listado de asistencia socialización de PIYC, 15 de junio.
8.  Documento precisiones para enviado a ICBF.</t>
  </si>
  <si>
    <t>En este Segundo seguimiento no se contaron con limitantes para la realización de actividades y entrega de soportes.</t>
  </si>
  <si>
    <t>PAI-MP-2022-010</t>
  </si>
  <si>
    <t xml:space="preserve">Avanzar en el desarrollo de los lineamientos del Centro Educación para el Trabajo y Desarrollo Humano, dinamizada por los Contextos Pedagógicos y Componentes de Derecho. </t>
  </si>
  <si>
    <t>Un (1) documento actualizado.</t>
  </si>
  <si>
    <t>Un (1) documento de lineamiento técnico actualizado y oficializado.</t>
  </si>
  <si>
    <t>Solicitud a la coordinación de talleres de formación técnica de revisión del lineamiento del Centro de Educación. Posterior a eso se adelantó un encuentro en el que se revisaron los lineamientos que da la Secretaría de Educación y el Ministerio con miras en implementar el Centro de Educación. Así mismo se señaló de los esfuerzos institucionales que se adelantarán para alinear al Instituto con el esfuerzo dirigido desde la Alcaldía Mayor de articular de una manera eficaz con el SENA y la capacidad de instalada en las unidades.</t>
  </si>
  <si>
    <t>A) Acta y listado de asistencia de reunión celebrada el 22 de febrero con la coordinación de formación técnica talleres del área de servicio de educación.</t>
  </si>
  <si>
    <t>Durante este periodo se solicitó a la coordinación de talleres de formación técnica adelantar el proceso y reuniones exploratorias de la oferta actual en la UPI Bosa, pensando en el futuro desarrollo del Centro.  Se organiza una revisión de planimetría UPI Bosa y la disposición de espacios de talleres. En dichas gestiones se solicita la reorganización de espacios de Cursos de Confección Belleza y Gestión Ambiental, dormitorios 1, 2 y 3, reubicación de pinturas y la isoforona de serigrafia entre otras acciones.</t>
  </si>
  <si>
    <t>A) Acta de reunión del 17 de mayo.</t>
  </si>
  <si>
    <t>PAI-MP-2022-011</t>
  </si>
  <si>
    <t xml:space="preserve">Diseñar e implementar  estrategias territoriales conforme a las dinámicas de la calle </t>
  </si>
  <si>
    <t>Una oferta o procedimiento actualizado en el contexto territorio.</t>
  </si>
  <si>
    <t>Territorio</t>
  </si>
  <si>
    <t>Se realiza una (1) reunión con los funcionarios de Mesa SIGID Territorio para validar los documentos (Manual, procedimientos e instructivos) del Contexto Territorio establecidos en la intranet. Para con ello, definir que documentos requieren actualización y/o modificación conforme las realidades de atención desde las estrategias territoriales y las nuevas dinámicas de calle.  Como resultado de las mesas de trabajo entre las estrategias del contexto pedagógico, se construye un plan de acción del contexto para el año. Finalmente se realizó una (1) mesa de trabajo entre los coordinadores y referentes zonales de las diferentes estrategias territoriales con las dependencias de OAP (investigación y participación Ciudadana) donde se construyó una matriz Excel que detalla las problemáticas que se han evidenciado desde los recorridos realizados desde el 2021 y parte del 2022. Con ello facilitar que dinámicas se requieren dar prioridad al momento de planear las actividades de impacto.</t>
  </si>
  <si>
    <t>1. Un (1) acta de reunión (A-GDO-FT-004) con su respectivo registro asistencia a reunión (A-GDO-FT-010) del 09/03/2022
2. Un (1) documento Word “Plan Trabajo 2022 Contexto Territorio”.
3. Una (1) matriz Excel que detalla las problemáticas territoriales por localidad.</t>
  </si>
  <si>
    <t>Debido a que durante el mes de febrero se estaba consolidando los funcionarios(as) que conformarían el equipo Mesa SIGID Territorio no se logra adelantar acciones para este periodo a esta actividad en concreto de actualización documental. Esta se logra dar hasta el mes de marzo que ya se cuenta con el equipo para ello.</t>
  </si>
  <si>
    <t>Se adelanta tres (3) Mesas de trabajo entre Mesa SIGID Territorio, Coordinadores estrategia y delegados SIGID de Externado, Sicosocial y Sociolegal. Esto con el fin de realizar revisión de los documentos del Contexto Territorio cargados en la página de manual de procesos y procedimiento (intranet), y con ello poder, establecer si las rutas y lineamientos están acordes a las nuevas realidades de las estrategias territoriales. Así mismo, se adelanta borrador de cuatro (4) documentos que contiene los ajustes, correcciones o modificaciones que se han encontrado y sugerido en estas mesas de trabajo. 
También se realizan reuniones desde la estrategia de Prevención y Trabajo Calle para hacer seguimiento a la propuesta del plan de trabajo proyectado en el trimestre anterior para validar el cumplimiento de cada uno de estos. Finalmente se adelanta  una reunión de todas las estrategias territoriales para definir como se implementarán las cuatro actividades de impacto a realizar y bajo que dinámicas estas estarán desarrollándose.</t>
  </si>
  <si>
    <t>1. Tres (3) actas de reunión (A-GDO-FT-004) con su respectivo registro asistencia a reunión (A-GDO-FT-010) del 04/04/2022; 14/06/2022 y 29/06/2002. Así mismo cuatro (4) documentos Word:
2. Borradores de documentos de trabajo editados.
• Borrador Instructivo de Permanencia NNAJ
• Borrador Manual Operativo Territorio
• Borrador Procedimiento Prevención
• Borrador Procedimiento Trabajo Calle
3. Tres (3) actas de reunión (A-GDO-FT-004) con su respectivo registro asistencia a reunión (A-GDO-FT-010) del 6 de junio y 18 de junio de seguimiento a Plan de Trabajo y plan de acción del 28 de junio.</t>
  </si>
  <si>
    <t>Para poder ajustar algunas rutas o dar claridad frente algunos servicios que se tienen dentro de los manuales y procedimientos se hace necesario articular con otras dependencias que son quienes dan lineamiento. Acción que se logra establecer solo hasta el mes de junio conforme la disponibilidad de los funcionarios de estas dependencias y mismo contexto territorio. </t>
  </si>
  <si>
    <t>PAI-MP-2022-012</t>
  </si>
  <si>
    <t>Diseño, formulación y oficialización del manual operativo del área de servicio DePorVida.</t>
  </si>
  <si>
    <t>Un (1) documento tipo manual creado.</t>
  </si>
  <si>
    <t>Manual de área de servicio creada y oficializada en sistema de información institucional.</t>
  </si>
  <si>
    <t>DeporVuda</t>
  </si>
  <si>
    <t>Se realizan encuentros entre el área de servicio de DeporVida y las otras áreas del modelo pedagógico con el objetivo de que aquella recoja elementos de trabajo en unidades y con beneficiarios para alimentar su manual operativo. En ese contexto se desarrolla un primer borrador de Manual Operativo para el área de DePorVida.</t>
  </si>
  <si>
    <t>Documento de texto con versión de trabajo del borrador del manual del área de servicios DePorVida.</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</si>
  <si>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</si>
  <si>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</si>
  <si>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</si>
  <si>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</si>
  <si>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</si>
  <si>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PAI-MP-2022-013</t>
  </si>
  <si>
    <t>Realizar actividades para el fortalecimiento de la política  de  Seguimiento y evaluación del desempeño institucional mediante el seguimiento a las herramientas de gestión del proceso de modelo pedagógico</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</si>
  <si>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</si>
  <si>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</si>
  <si>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</si>
  <si>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La STMEO realizó concertaciones con las areas de servicio y con el equipo de planeación para la definicion de riesgos y controles de corrupción y de gestión durante el I trimestre, en este contexto se envia formulacion y se obtiene aprobación de mapas.
</t>
  </si>
  <si>
    <t xml:space="preserve">Evidencias y pantallazos de envio de mapas de riesgos de corrupción y de gestión del modelo pedagógico. </t>
  </si>
  <si>
    <t>No se realizaron seguimientos a plan de acción 2022 en tanto se generaron reformulaciones de plan de acción, plataforma estratégica e indicadores, con el acompañamiento de la Oficina Asesora de Planeación y bajo las orientaciones de la Dirección General.</t>
  </si>
  <si>
    <t>La STMEO realizó I seguimiento a los controles formulados con las areas de servicio en los riesgos de corrupción y de gestión durante el II trimestre, en este contexto se envia  a traves de drive carpetas con evidencias y excel con seguimiento de controles.
Se realizó primer seguimiento a los acuerdos de gestión de la Subdirectora Alix Lesmes.</t>
  </si>
  <si>
    <t>Excel con I seguimiento a mapas de riesgos de corrupción
Excel con I seguimiento a mapas de riesgos de gestión
Excel con I seguimiento a Acuerdos de Gestión</t>
  </si>
  <si>
    <t>PAI-MP-2022-014</t>
  </si>
  <si>
    <t>Realizar actividades para el fortalecimiento de la dimension de talento humano y direccionamiento estrategico  del MIPG mediante solicitud de programacion de capacitaciones y formulacion de herramientas de gestion</t>
  </si>
  <si>
    <t xml:space="preserve">1 Solicitud de Programación de capacitaciones 
100% de formulacion de las herramientas de gestion del proceso de modelo pedagocico para la vigencia 2022 y 2023
</t>
  </si>
  <si>
    <t xml:space="preserve"> Solicitud de Programación de capacitaciones de inducción y reinducción sobre el modelo pedagógico
Matriz de Formulación  Plan de acción, indicadores, mapas de riesgos y  PAAC vigencia 2022 y 2023 aprobada por la OAP
Acta de comité de aprobacion Plan de acción, indicadores, mapas de riesgos y  PAAC vigencia 2022 y 2023
Capacitaciones MPI.</t>
  </si>
  <si>
    <t>Plan de adecuación y sostenibilidad -  talento humano y direccionamiento estrategico</t>
  </si>
  <si>
    <t>La STMEO realizó acuerdos para participar en las capacitaciones sobre el modelo pedagógico, en este contexto se desarrollan jornadas  en el marco de inducción y reinduccion, y con tutores y cuidadores de las unidades. 
La STMEO realizó formulación de plan de acción misional, indicadores y de mapas de riesgos de corrupcion y de gestión.
La STMEO diseñó los acuerdos de gestión de la Subdirectora Alix Lesmes para la anualidad 2022.</t>
  </si>
  <si>
    <t>Actas, evidencias (pantallazos) y listados de asistencia y presentación de capacitación.
Documento hoja de 
Documento de hoja de cálculo con acuerdos de gestión diseñados.</t>
  </si>
  <si>
    <t>PAI-MP-2022-015</t>
  </si>
  <si>
    <t>Realizar actividades para el fortalecimiento de la dimension de Gestión con valores para resultados mediante la gestion del proceso de modelo pedagogico frente a las PQRS,  Participación en instancias locales y distritales normadas, participacion en Rendición de cuentas y participacion en actividades de PIGA</t>
  </si>
  <si>
    <t xml:space="preserve">12 reportes mensuales de PQRS e instancias de participacion
2 insumos para rendicion de cuentas (Sectorial e institucional)
</t>
  </si>
  <si>
    <t xml:space="preserve">Bitácora mensual de PQRS
Matriz de seguimiento instancias de participación normadas.
Insumos entregados a OAP para la rendición de cuentas.
</t>
  </si>
  <si>
    <t>Plan de adecuación y sostenibilidad -  Gestion con valores para resultados</t>
  </si>
  <si>
    <t xml:space="preserve">La STMEO realizó seguimiento y respuesta a PQRS como gestión del proceso de modelo pedagógico, en este contexto se realiza analisis y respuesta de cada situación relacionada con el tema y se consolida información en Bitacora de forma mensual.
</t>
  </si>
  <si>
    <t>Bitacora I trimestre 2022 PQRS</t>
  </si>
  <si>
    <t xml:space="preserve">La STMEO realizó seguimiento y respuesta a PQRS como gestión del proceso de modelo pedagógico, en este contexto se realiza analisis y respuesta de cada situación relacionada con el tema y se consolida información en Bitacora de forma mensual.
La STMEO delegó a profesionales para la participación en instancias locales y distritales, y realizo seguimiento a participación activa a traves de correos y seguimiento a matriz.
</t>
  </si>
  <si>
    <t>Bitacora I trimestre 2022 PQRS. 
Base de datos Excel con seguimiento a instancias de participación y correos con seguimiento a delegados y delegadas de instancias distritales y locales.</t>
  </si>
  <si>
    <t>PAI-MP-2022-016</t>
  </si>
  <si>
    <t>Realizar actividades para el fortalecimiento  de la dimension de control interno  a traves de la atencion de auditorias (Internas y externas) y  Formulación de planes de mejoramiento.</t>
  </si>
  <si>
    <t xml:space="preserve">100% de planes de mejoramiento formulados
  </t>
  </si>
  <si>
    <t xml:space="preserve">Memorando de envio de plan de mejoramiento a la OCI
</t>
  </si>
  <si>
    <t>Plan de adecuación y sostenibilidad -  Control Interno e nformación y comunicación</t>
  </si>
  <si>
    <t xml:space="preserve">En atención a los informes finales de  auditoría interna  de  verificación  a los procesos del modelo pedagógico, se realizó la formulación de los planes de mejoramiento que se señalan a continuación: 
- Plan de mejoramiento al informe de verificación de la gestión realizada desde la coordinación de la unidad de protección integral bosa en el marco de la ejecución del contrato de prestación de servicios 0069/2021, para lo cual se desarrolló  el día 25 de febrero  la mesa de trabajo para la formulación del plan,  conforme a lo establecido en el MANUAL PARA LA ADMINISTRACIÓN DE PLANES DE MEJORAMIENTO E-MEJ-MA-004.  
- Informe Final Auditoria proceso misional - área salud – componente calidad alimentaria economato, para lo cual se desarrolló  el día 25 de febrero  la mesa de trabajo para la formulación del plan,  conforme a lo establecido en el MANUAL PARA LA ADMINISTRACIÓN DE PLANES DE MEJORAMIENTO E-MEJ-MA-004.  
Frente a la meta propuesta se dio cumplimiento del 100% , frente al procentaje de avance programado para este trimesgtre  toda vez que frente a dos  solicitudes de formulación de plan de mejoramiento, dos   planes de mejoramiento fueron formulados y aprobados. Se aporta soporte de las mesas de trabajo realizadas y radicados dirigidos a la Oficina de Control Interno,   número xxxx, correspondiente a la formulación del plan de mejoramiento al informe de   verificación de la gestión realizada desde la coordinación de la unidad de protección integral bosa en el marco de la ejecución del contrato de prestación de servicios 0069/2021 y radicado número xxx correspondiente a la formulación del plan al Informe Final Auditoria proceso misional - área salud – componente calidad alimentaria economato. 
</t>
  </si>
  <si>
    <t xml:space="preserve">1.Plan de mejoramiento -Ial informe de verificación de la gestión realizada desde la coordinación de la unidad de protección integral bosa en el marco de la ejecución del contrato de prestación de servicios 0069/2021: Se adjunta correo electronico del 25-02-2022, con  las observaciones de la mesa de trabajo en la cual se presento el plan de mejoramiento y listado de asistencia del 25 de febrero a la mesa de trabajo.
Radicado Número xxx con el cual se aprueba el plan de mejoramiento y plan de mejoramiento aprobado. 
2. Plan de mejoramiento -Informe Final Auditoria proceso misional - área salud – componente calidad alimentaria economato: Se adjunta correo electronico del 26-02-2022, con  las observaciones de la mesa de trabajo en la cual se presento el plan de mejoramiento y listado de asistencia del 25 de febrero a la mesa de trabajo.
Radicado Número  2022IE2749, con el cual se aprueba el plan de mejoramiento y plan de mejoramiento aprobado.  </t>
  </si>
  <si>
    <t>PAI-MP-2022-017</t>
  </si>
  <si>
    <t>Realizar actividades para el fortalecimiento de la política  de  tramites mediante la realizacion de  campañas para difundir la información, sobre la oferta institucional de OPAS y  beneficios que obtuvieron por efecto de la racionalización a los usuarios internos.</t>
  </si>
  <si>
    <t>Dos Campañas</t>
  </si>
  <si>
    <t>Evidencias de correo s enviados, Piezas comunicacionales, Evidencia fotográfica</t>
  </si>
  <si>
    <t>Plan de adecuación y sostenibilidad -  Tramites</t>
  </si>
  <si>
    <t xml:space="preserve"> Subdirección de Metodos - Oficina Asesora de Planeación - Comunicaiones</t>
  </si>
  <si>
    <t>La STMEO  realizó fortalecimiento de la política de racionalizacion de trámites y beneficios.</t>
  </si>
  <si>
    <t>Pantallazos de seguimiento de racionalizacion de trámites.</t>
  </si>
  <si>
    <t>Campañas a desarrollar durante segundo semestre.</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</si>
  <si>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</si>
  <si>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</si>
  <si>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</si>
  <si>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</si>
  <si>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</si>
  <si>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PAI-MP-2022-018</t>
  </si>
  <si>
    <t>Realizar actividades  del modelo pedagocico relacionados  con la  estrategia  de Racionalización de tramites del PAAC mediante la revision del procedimiento actual y los pasos que se llevan a cabo, para formalizar la solicitud de certificación de asistencia o vinculación que realizan los Niños, Niñas, Adolescentes y Jóvenes, al IDIPRON. Así mismo identificar y analizar al interior de la entidad los pasos que se pueden automatizar para la generación de esta certificación.</t>
  </si>
  <si>
    <t>Un (1) procedimiento revisado y actualizado</t>
  </si>
  <si>
    <t>Reporte a OAP con procedimiento revisado y actualizado.</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</si>
  <si>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</si>
  <si>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</si>
  <si>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</si>
  <si>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</si>
  <si>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</si>
  <si>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PAI-MP-2022-020</t>
  </si>
  <si>
    <t>Realizar monitoreo a los planes de mejoramiento del proceso de modelo pedagocico</t>
  </si>
  <si>
    <t>3 monitoreos</t>
  </si>
  <si>
    <t>Matriz de excel de reporte
Pantallazo de cargue en drive de las evidencias
Correo electronico de envio del monitoreo</t>
  </si>
  <si>
    <t>En ejecución de esta acción, se realizó el primer reporte monitoreo y seguimiento a planes de mejoramiento, conforme a  la solicitud realizada por la Oficina Asesora de Planeación como segunda línea de defensa, para lo cual se realizó el cargue de las evidencias en el drive dispuesto para tal fin, y se presentó el avance de las acciones desarrolladas en el formato  REPORTE MONITOREO Y SEGUIMIENTO A PLANES DE MEJORAMIENTO - E-MEJ-FT-006 los cuales fueron remitidos el día 19 de mayo de 2022. 
Frente a la meta propuesta se dio cumplimiento del 100%, del avance programado para el segundo trimestre  toda vez se programó un reporte y el mismo fue presentado. Como evidencia se aporta, formato REPORTE MONITOREO Y SEGUIMIENTO A PLANES DE MEJORAMIENTO - E-MEJ-FT-006, que contiene el reporte de primer monitoreo y Un (1) documento de excel con los registros del cargue de información para el cierre de hallazgos realizado el 19 de mayo. 
undo Trimestre</t>
  </si>
  <si>
    <t xml:space="preserve">Formato REPORTE MONITOREO Y SEGUIMIENTO A PLANES DE MEJORAMIENTO - E-MEJ-FT-006, que contiene el reporte de primer monitoreo y Un (1) documento de excel con los registros del cargue de información para el cierre de hallazgos realizado el 19 de mayo. </t>
  </si>
  <si>
    <t>** El resultado debe propender por obtener una ejecución del 100% en este componente</t>
  </si>
  <si>
    <t>OTRAS ACCIONES DEL PROCESO - PLAN OPERATIVO</t>
  </si>
  <si>
    <t>Tema/Categoría</t>
  </si>
  <si>
    <t>Codigo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</si>
  <si>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</si>
  <si>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</si>
  <si>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</si>
  <si>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</si>
  <si>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</si>
  <si>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</si>
  <si>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 xml:space="preserve">Realizar actividades para el fortalecimiento de la política  de  Seguimiento y evaluación del desempeño institucional mediante el seguimiento a las herramientas de gestión del proceso de modelo pedagocico
PAI-MP-2022-013
</t>
  </si>
  <si>
    <t>PAO-MP-2022-01</t>
  </si>
  <si>
    <t>Realizar monitoreo del plan de acción e indicadores estratégicos</t>
  </si>
  <si>
    <t>4 monitoreos</t>
  </si>
  <si>
    <t>Matriz de Excel de reporte
Pantallazo de cargue en drive de las evidencias
Correo electrónico de envío del monitoreo</t>
  </si>
  <si>
    <t>No se realizaron seguimientos a plan de acción 2022 en tanto se generaron reformulaciones de plan de acción, plataforma estratégica e indicadores, con el acompañamiento de la Oficina Asesora de Planeación y bajo las orientaciones de la Dirección General. Se reprograma actividades para tercer trimestre.</t>
  </si>
  <si>
    <t>PAO-MP-2022-02</t>
  </si>
  <si>
    <t>Realizar monitoreo de indicadores de gestión</t>
  </si>
  <si>
    <t>PAO-MP-2022-03</t>
  </si>
  <si>
    <t>Realizar monitoreo de mapas de riesgos de gestión y corrupción</t>
  </si>
  <si>
    <t>No se presentaron limitantes en el tema de mapas de reisgos</t>
  </si>
  <si>
    <t>La STMEO realizó I seguimiento a los controles formulados con las areas de servicio en los riesgos de corrupción y de gestión durante el II trimestre, en este contexto se envia  a traves de drive carpetas con evidencias y excel con seguimiento de controles.</t>
  </si>
  <si>
    <t>Excel con I seguimiento a mapas de riesgos de corrupción
Excel con I seguimiento a mapas de riesgos de gestión</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</si>
  <si>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</si>
  <si>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</si>
  <si>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</si>
  <si>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</si>
  <si>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</si>
  <si>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</si>
  <si>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</si>
  <si>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</si>
  <si>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Formulacion inicial</t>
  </si>
  <si>
    <t>Se ajustan iniciativas  y se  incluye definicion y criterios de calidad  de las mismas.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t>
  </si>
  <si>
    <t>El ejercicio de revicion y ajuste a la formulación del plan de acción se enmarca en:•Instrucciones de la Dirección General en el marco de la formulación y seguimiento del plan de acción del IDIPRON•Encuesta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t>
  </si>
  <si>
    <t xml:space="preserve">Desarrollar acciones para la inclusión productiva de jóvenes.
Apropiar institucionalmente el modelo pedagógico.
Modernizar la prestación de servicios y seguimiento al proceso de los NNAJ
Fortalecer la oferta brindada por las áreas de servicios a los NNAJ.
Desarrollar acciones encaminadas a ampliar la oferta de servicios dirigida a NNAJ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</si>
  <si>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</si>
  <si>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</si>
  <si>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</si>
  <si>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</si>
  <si>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</si>
  <si>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</si>
  <si>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Nombre y Cargo: Juan Sebastian Ballestas - Contratista</t>
  </si>
  <si>
    <t xml:space="preserve">Nombre y Cargo: </t>
  </si>
  <si>
    <t>Yuli Cristel Pena Arboleda</t>
  </si>
  <si>
    <t>íguezNombre y Cargo: Libia Carolina Rincón Rodríguez-Contratista</t>
  </si>
  <si>
    <t>Fecha de aprobación:</t>
  </si>
  <si>
    <t>Fecha de revisión :</t>
  </si>
  <si>
    <t>Responsable de área/dependencia</t>
  </si>
  <si>
    <t>Ingrid Carolina Ardila Munoz</t>
  </si>
  <si>
    <t>Yury Yesseina Orjuela Florez</t>
  </si>
  <si>
    <t>MIPG - STMEO</t>
  </si>
  <si>
    <t>E-PLA-FT-028</t>
  </si>
  <si>
    <t>07</t>
  </si>
  <si>
    <t>HOJA DE VIDA Y MONITOREO INDICADOR</t>
  </si>
  <si>
    <t>VIGENCIA DESDE</t>
  </si>
  <si>
    <t>INFORMACIÓN PROCESO</t>
  </si>
  <si>
    <t>TIPO DE PROCESO</t>
  </si>
  <si>
    <t>NOMBRE DEL PROCESO</t>
  </si>
  <si>
    <t>SIGLA</t>
  </si>
  <si>
    <t>Misional</t>
  </si>
  <si>
    <t>MP</t>
  </si>
  <si>
    <t>DEFINICIÓN DEL INDICADOR</t>
  </si>
  <si>
    <t>NOMBRE DEL INDICADOR</t>
  </si>
  <si>
    <t>TIPO</t>
  </si>
  <si>
    <t>CÓDIGO DE INDICADOR</t>
  </si>
  <si>
    <t>Jóvenes vinculados a laboratorios pedagógicos y productivos</t>
  </si>
  <si>
    <t>Indicador Estratégico</t>
  </si>
  <si>
    <t>IN-PEI-MP-001</t>
  </si>
  <si>
    <t>01</t>
  </si>
  <si>
    <t xml:space="preserve">OBJETIVO ESTRATÉGICO </t>
  </si>
  <si>
    <t xml:space="preserve">INICIATIVA ESTRATÉGICO </t>
  </si>
  <si>
    <t>CÓDIGO ASIGNADO AL PROYECTO DE INVERSIÓN</t>
  </si>
  <si>
    <t>NOMBRE DEL PROYECTO</t>
  </si>
  <si>
    <t>4. Diseñar e implementar prácticas pedagógicas innovadoras para el desarrollo de capacidades, talentos y oportunidades productivas para los jóvenes.</t>
  </si>
  <si>
    <t>N/A</t>
  </si>
  <si>
    <t>OBJETIVO DEL INDICADOR</t>
  </si>
  <si>
    <t>TIPOLOGÍA DE INDICADOR</t>
  </si>
  <si>
    <t>LÍNEA BASE</t>
  </si>
  <si>
    <t>META OBJETIVO</t>
  </si>
  <si>
    <t>META</t>
  </si>
  <si>
    <t xml:space="preserve">PLAZO  DE CUMPLIMIENTO </t>
  </si>
  <si>
    <t>VIGENCIA DE CUMPLIMENTO</t>
  </si>
  <si>
    <t>Contar número de jóvenes vinculados efectivamente a los laboratorios pedagógicos y productivos</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</si>
  <si>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</si>
  <si>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</si>
  <si>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</si>
  <si>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</si>
  <si>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</si>
  <si>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</si>
  <si>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</si>
  <si>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</si>
  <si>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</si>
  <si>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</si>
  <si>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</si>
  <si>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</si>
  <si>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</si>
  <si>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</si>
  <si>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</si>
  <si>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</si>
  <si>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</si>
  <si>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</si>
  <si>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32% al 21%</t>
  </si>
  <si>
    <t>&lt; 20%</t>
  </si>
  <si>
    <t>Ascendente</t>
  </si>
  <si>
    <t>Subdirección de Métodos Educativos y Operativa, Subdirección Administrativa y Financiera; Dirección General.</t>
  </si>
  <si>
    <t>FUENTE DE INFORMACIÓN</t>
  </si>
  <si>
    <t>FÓRMULA DE CÁLCULO DEL INDICADOR</t>
  </si>
  <si>
    <t>Sistema de Información Misional SIMI</t>
  </si>
  <si>
    <r>
      <rPr>
        <sz val="10"/>
        <color rgb="FF000000"/>
        <rFont val="Times New Roman"/>
        <family val="1"/>
        <charset val="1"/>
      </rPr>
      <t>(NNAJ vinculados en laboratorio/dato de STAF de cupos disponibles</t>
    </r>
    <r>
      <rPr>
        <sz val="10"/>
        <rFont val="Times New Roman"/>
        <family val="1"/>
        <charset val="1"/>
      </rPr>
      <t xml:space="preserve"> (32 personas)</t>
    </r>
    <r>
      <rPr>
        <sz val="10"/>
        <color rgb="FF000000"/>
        <rFont val="Times New Roman"/>
        <family val="1"/>
        <charset val="1"/>
      </rPr>
      <t>)*100</t>
    </r>
  </si>
  <si>
    <t>COMPORTAMIENTO INDICADOR</t>
  </si>
  <si>
    <t>Meses:</t>
  </si>
  <si>
    <t>MARZO</t>
  </si>
  <si>
    <t>JUNIO</t>
  </si>
  <si>
    <t>SEPTIEMBRE</t>
  </si>
  <si>
    <t>DICIEMBRE</t>
  </si>
  <si>
    <t>Dato Numerador:</t>
  </si>
  <si>
    <t>Dato Denominador:</t>
  </si>
  <si>
    <t>MONITOREO INDICADOR</t>
  </si>
  <si>
    <t>Periodo</t>
  </si>
  <si>
    <t>Resultado monitoreo</t>
  </si>
  <si>
    <t>Resultado Meta Vigencia</t>
  </si>
  <si>
    <t>Resultado Meta Trienio*</t>
  </si>
  <si>
    <t>* 33% anual aporta a la sumatoria del Trienio equivalente 100% de cumplimiento</t>
  </si>
  <si>
    <t>ANÁLISIS RESULTADO DEL INDICADOR</t>
  </si>
  <si>
    <t>Primer seguimiento: Se puede evidenciar que para el primer trimestre de la vigencia 2022,  el cumplimiento del inidicador fue del 8% , dicho resultado se obtuvo mediante la vinculación efectiva  a las estrategias de laboratorios pedagógicos de de 8 jovenes. Por lo anterior se identifica que el indicador se encuentra en un nivel mínimo de medición. 
Segundo Seguimiento:En el segundo trimestre de la vigencia, se evidencia un cumplimiento del 19% representado en 18 jóvenes efectivamente vinculados a las estrategias de laboratorios Pedagogicos, por lo anterior se identifica que el indicador se encuentra en un nivel maximo  de medición, dandole asi un cumplimiento a la meta propuesta por el Proceso.</t>
  </si>
  <si>
    <t>LIMITANTES</t>
  </si>
  <si>
    <t xml:space="preserve">Ninguna </t>
  </si>
  <si>
    <t>CONTROL DE CAMBIOS DEL INDICADOR</t>
  </si>
  <si>
    <t>FECHA</t>
  </si>
  <si>
    <t>CAMBIOS</t>
  </si>
  <si>
    <t>JUSTIFICACIÓN</t>
  </si>
  <si>
    <t>FECHA QUE APLICA LA MODIFICACIÓN</t>
  </si>
  <si>
    <t xml:space="preserve">Creación del Indicador </t>
  </si>
  <si>
    <t>Se crea el indicador para realizar la medición del cumplimiento del Plan de acción  de la iniciativa estrategica - Desarrollar acciones para la inclusión productiva de jóvenes.</t>
  </si>
  <si>
    <t>APROBACIÓN</t>
  </si>
  <si>
    <t>ELABORO:</t>
  </si>
  <si>
    <t>JUAN BALLESTAS MURCIA</t>
  </si>
  <si>
    <t>CARGO:</t>
  </si>
  <si>
    <t>PROFESIONAL APOYO STMEO</t>
  </si>
  <si>
    <t>REVISO:</t>
  </si>
  <si>
    <t>ALEJANDRA GUATAQUÍ CUCUNUBÁ</t>
  </si>
  <si>
    <t>APROBÓ:</t>
  </si>
  <si>
    <t xml:space="preserve">MARIA ALIX LESMES OLARTE </t>
  </si>
  <si>
    <t xml:space="preserve">SUBDIRECTORA OPERATIVA GRADO 02 COD 068 </t>
  </si>
  <si>
    <t>REVISIÓN Y SEGUIMIENTO POR LA OAP</t>
  </si>
  <si>
    <t>REVISO OAP:</t>
  </si>
  <si>
    <t>YULI CRISTEL PEÑA ARBOLEDA</t>
  </si>
  <si>
    <t>PROFESIONAL CONTRATISTA</t>
  </si>
  <si>
    <t>REVISO OAP</t>
  </si>
  <si>
    <t>INGRID CAROLINA ARDILA MUÑOZ</t>
  </si>
  <si>
    <t xml:space="preserve">Capacitaciones realizadas a talento humano de la entidad dirigidas a la apropiación de la actualización del modelo pedagógico.
</t>
  </si>
  <si>
    <t>IN-PEI-MP-004</t>
  </si>
  <si>
    <t>5. Armonizar el modelo pedagógico a las realidades del siglo XXI.</t>
  </si>
  <si>
    <t>Medir número de actividades adelantadas con talento humano de las unidades de atención y las distintas áreas del instituto dirigidas a la apropiación de la actualización del modelo pedagógico, sus conceptos y herramientas metodológicas.</t>
  </si>
  <si>
    <t>Resultado</t>
  </si>
  <si>
    <t>Semestral</t>
  </si>
  <si>
    <t>34%  al 20%</t>
  </si>
  <si>
    <t>&lt; 15%</t>
  </si>
  <si>
    <t>Subdirección de Métodos Educativos y Operativa.</t>
  </si>
  <si>
    <t>Informes líder de área de servicio Emprender. SIMI. Listados de asistencia. Presentación y material de capacitaciones.</t>
  </si>
  <si>
    <t>(Número capacitaciones realizadas para la vigencia/Número de capacitaciones programadas para la vigencia (10))*100</t>
  </si>
  <si>
    <t>JUNIO 2022</t>
  </si>
  <si>
    <t>DICIEMBRE 2022</t>
  </si>
  <si>
    <t>JUNIO 2023</t>
  </si>
  <si>
    <t>DICIEMBRE 2023</t>
  </si>
  <si>
    <t>JUNIO 2024</t>
  </si>
  <si>
    <t>DICIEMBRE 2024</t>
  </si>
  <si>
    <t>Junio 2022
Diciembre 2022</t>
  </si>
  <si>
    <t>Junio 2023
Diciembre 2023</t>
  </si>
  <si>
    <t>Junio 2024
Diciembre 2024</t>
  </si>
  <si>
    <t>* 35% anual aporta a la sumatoria del Trienio equivalente 100% de cumplimiento</t>
  </si>
  <si>
    <t>Primer seguimiento: En el primer semestre de la vigencia, se evidencia un cumplimiento del 60% representado  en 6 capacitaciones realizadas , por lo anterior se identifica que el indicador se encuentra con un desempeño positivo en tanto que para la mitad de la vigencia ya ha habido un avance importante, quedando el 40% restante para el segundo semestre.</t>
  </si>
  <si>
    <t>Se crea el indicador para realizar la medición del cumplimiento del Plan de acción  de la iniciativa estrategica - Apropiar institucionalmente el modelo pedagógico.</t>
  </si>
  <si>
    <t>Formulario de Plan de Atención Individual y Familiar PAIF formulado</t>
  </si>
  <si>
    <t>IN-PEI-MP-005</t>
  </si>
  <si>
    <t>Formular y diseñar un formulario de Plan de Atención Individual y Familiar como insumo en el Sistema de Información Misional para el seguimiento de los NNAJ y sus transformaciones al interior del instituto.</t>
  </si>
  <si>
    <t>1 Años</t>
  </si>
  <si>
    <t>Anual</t>
  </si>
  <si>
    <t>99%  al 95%</t>
  </si>
  <si>
    <t xml:space="preserve">&lt; 94% </t>
  </si>
  <si>
    <t>Informes Subdirección Técnica de Métodos Educativos y Operativa. Sistema de Información Misional. Actas de aprobación de avances.</t>
  </si>
  <si>
    <t>(Número de  formularios para Modelo del Plan de Atención Individual y Familiar diseñados y formulados/Número de  formularios para Modelo del Plan de Atención Individual y Familiar a diseñar y formular (1))*100</t>
  </si>
  <si>
    <t>Resultado Meta Anual*</t>
  </si>
  <si>
    <t>* Pormedio de los trimestres equivalente 100% de cumplimiento de la meta</t>
  </si>
  <si>
    <t xml:space="preserve">Durante el primer trimestre de la vigencia, se evidencia un cumplimiento del 100 % representado  en el  diseño y formulación  del formulario  de Plan de Atención Individual y Familiar como insumo en el Sistema de Información Misional para el seguimiento de los NNAJ y sus transformaciones al interior del instituto; por lo anterior se identifica que el indicador se encuentra en un nivel maximo  de medición, explicado por la entrega de parte de la Subdirección Tecnica de Métodos de la formulación del PAIF, a la oficina Asesora de Planeación para su oficialización y desarrollo en el SIMI. </t>
  </si>
  <si>
    <t>Se crea el indicador para realizar la medición del cumplimiento del Plan de acción  de la iniciativa estrategica - Modernizar la prestación de servicios y seguimiento al proceso de los NNAJ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</si>
</sst>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 $ &quot;* #,##0.00\ ;&quot; $ &quot;* \(#,##0.00\);&quot; $ &quot;* \-#\ ;@\ "/>
  </numFmts>
  <fonts count="48">
    <font>
      <sz val="10"/>
      <name val="Arial"/>
      <family val="2"/>
    </font>
    <font>
      <sz val="10"/>
      <color rgb="FF000000"/>
      <name val="Arial"/>
      <family val="2"/>
      <charset val="1"/>
    </font>
    <font>
      <b/>
      <sz val="8"/>
      <color rgb="FF000000"/>
      <name val="Times New Roman"/>
      <family val="1"/>
      <charset val="1"/>
    </font>
    <font>
      <b/>
      <sz val="10"/>
      <color rgb="FF000000"/>
      <name val="Times New Roman"/>
      <family val="1"/>
      <charset val="1"/>
    </font>
    <font>
      <b/>
      <sz val="10"/>
      <name val="Times New Roman"/>
      <family val="1"/>
      <charset val="1"/>
    </font>
    <font>
      <sz val="11"/>
      <color rgb="FF000000"/>
      <name val="Arial"/>
      <family val="2"/>
      <charset val="1"/>
    </font>
    <font>
      <b/>
      <sz val="11"/>
      <name val="Arial"/>
      <family val="2"/>
      <charset val="1"/>
    </font>
    <font>
      <sz val="12"/>
      <name val="Arial"/>
      <family val="2"/>
      <charset val="1"/>
    </font>
    <font>
      <sz val="11"/>
      <name val="Arial"/>
      <family val="2"/>
      <charset val="1"/>
    </font>
    <font>
      <sz val="12"/>
      <color rgb="FF000000"/>
      <name val="Arial"/>
      <family val="2"/>
      <charset val="1"/>
    </font>
    <font>
      <b/>
      <sz val="13"/>
      <color rgb="FF000000"/>
      <name val="Arial"/>
      <family val="2"/>
      <charset val="1"/>
    </font>
    <font>
      <b/>
      <sz val="18"/>
      <color rgb="FFFFFFFF"/>
      <name val="Arial"/>
      <family val="2"/>
      <charset val="1"/>
    </font>
    <font>
      <b/>
      <sz val="14"/>
      <name val="Arial"/>
      <family val="2"/>
      <charset val="1"/>
    </font>
    <font>
      <b/>
      <sz val="14"/>
      <color rgb="FF000000"/>
      <name val="Arial"/>
      <family val="2"/>
      <charset val="1"/>
    </font>
    <font>
      <b/>
      <sz val="18"/>
      <name val="Liberation Sans Narrow"/>
      <family val="2"/>
      <charset val="1"/>
    </font>
    <font>
      <b/>
      <sz val="18"/>
      <name val="Arial"/>
      <family val="2"/>
      <charset val="1"/>
    </font>
    <font>
      <sz val="18"/>
      <color rgb="FF000000"/>
      <name val="Liberation Sans Narrow"/>
      <family val="2"/>
      <charset val="1"/>
    </font>
    <font>
      <sz val="14"/>
      <color rgb="FF000000"/>
      <name val="Liberation Sans Narrow"/>
      <family val="2"/>
      <charset val="1"/>
    </font>
    <font>
      <sz val="14"/>
      <color rgb="FF000000"/>
      <name val="Arial"/>
      <family val="2"/>
      <charset val="1"/>
    </font>
    <font>
      <sz val="14"/>
      <name val="Arial"/>
      <family val="2"/>
      <charset val="1"/>
    </font>
    <font>
      <sz val="11"/>
      <color rgb="FF000000"/>
      <name val="Calibri"/>
      <family val="2"/>
      <charset val="1"/>
    </font>
    <font>
      <i/>
      <sz val="14"/>
      <color rgb="FF808080"/>
      <name val="Arial"/>
      <family val="2"/>
      <charset val="1"/>
    </font>
    <font>
      <sz val="11"/>
      <name val="Calibri"/>
      <family val="2"/>
      <charset val="1"/>
    </font>
    <font>
      <sz val="14"/>
      <name val="Arial"/>
      <charset val="1"/>
    </font>
    <font>
      <i/>
      <sz val="12"/>
      <name val="Arial"/>
      <family val="2"/>
      <charset val="1"/>
    </font>
    <font>
      <sz val="14"/>
      <name val="Liberation Sans Narrow"/>
      <family val="2"/>
      <charset val="1"/>
    </font>
    <font>
      <sz val="14"/>
      <color rgb="FF000000"/>
      <name val="Arial"/>
      <charset val="1"/>
    </font>
    <font>
      <i/>
      <sz val="14"/>
      <color rgb="FF808080"/>
      <name val="Arial"/>
      <charset val="1"/>
    </font>
    <font>
      <sz val="14"/>
      <color rgb="FF000000"/>
      <name val="Liberation Sans Narrow"/>
      <charset val="1"/>
    </font>
    <font>
      <i/>
      <sz val="14"/>
      <name val="Arial"/>
      <family val="2"/>
      <charset val="1"/>
    </font>
    <font>
      <sz val="14"/>
      <color rgb="FFFF0000"/>
      <name val="Arial"/>
      <family val="2"/>
      <charset val="1"/>
    </font>
    <font>
      <b/>
      <sz val="11"/>
      <color rgb="FF000000"/>
      <name val="Arial"/>
      <family val="2"/>
      <charset val="1"/>
    </font>
    <font>
      <b/>
      <sz val="14"/>
      <color rgb="FFFFFFFF"/>
      <name val="Arial"/>
      <family val="2"/>
      <charset val="1"/>
    </font>
    <font>
      <b/>
      <sz val="12"/>
      <color rgb="FF000000"/>
      <name val="Arial"/>
      <family val="2"/>
      <charset val="1"/>
    </font>
    <font>
      <i/>
      <sz val="12"/>
      <color rgb="FF808080"/>
      <name val="Arial"/>
      <family val="2"/>
      <charset val="1"/>
    </font>
    <font>
      <b/>
      <sz val="11"/>
      <color rgb="FFFFFFFF"/>
      <name val="Arial"/>
      <family val="2"/>
      <charset val="1"/>
    </font>
    <font>
      <sz val="11"/>
      <color rgb="FFFFFFFF"/>
      <name val="Arial"/>
      <family val="2"/>
      <charset val="1"/>
    </font>
    <font>
      <sz val="18"/>
      <color rgb="FF000000"/>
      <name val="Tahoma"/>
      <family val="2"/>
      <charset val="1"/>
    </font>
    <font>
      <sz val="14"/>
      <name val="Arial"/>
      <family val="2"/>
    </font>
    <font>
      <i/>
      <sz val="14"/>
      <color theme="2" tint="-0.499984740745262"/>
      <name val="Arial"/>
      <family val="2"/>
    </font>
    <font>
      <sz val="11"/>
      <color rgb="FF000000"/>
      <name val="Arial"/>
      <charset val="1"/>
    </font>
    <font>
      <sz val="11"/>
      <color rgb="FF000000"/>
      <name val="Arial1"/>
      <charset val="1"/>
    </font>
    <font>
      <sz val="10"/>
      <color rgb="FF000000"/>
      <name val="Times New Roman"/>
      <family val="1"/>
      <charset val="1"/>
    </font>
    <font>
      <sz val="10"/>
      <color rgb="FFFFFFFF"/>
      <name val="Times New Roman"/>
      <family val="1"/>
      <charset val="1"/>
    </font>
    <font>
      <sz val="10"/>
      <name val="Times New Roman"/>
      <family val="1"/>
      <charset val="1"/>
    </font>
    <font>
      <b/>
      <sz val="10"/>
      <color rgb="FF0000FF"/>
      <name val="Times New Roman"/>
      <family val="1"/>
      <charset val="1"/>
    </font>
    <font>
      <sz val="11"/>
      <name val="Arial1"/>
      <charset val="1"/>
    </font>
    <font>
      <sz val="10"/>
      <color rgb="FFFF0000"/>
      <name val="Times New Roman"/>
      <family val="1"/>
      <charset val="1"/>
    </font>
  </fonts>
  <fills count="13">
    <fill>
      <patternFill patternType="none"/>
    </fill>
    <fill>
      <patternFill patternType="gray125"/>
    </fill>
    <fill>
      <patternFill patternType="solid">
        <fgColor rgb="FFFFFFFF"/>
        <bgColor rgb="FFF2F2F2"/>
      </patternFill>
    </fill>
    <fill>
      <patternFill patternType="solid">
        <fgColor rgb="FFCC9900"/>
        <bgColor rgb="FF808000"/>
      </patternFill>
    </fill>
    <fill>
      <patternFill patternType="solid">
        <fgColor rgb="FFF2F2F2"/>
        <bgColor rgb="FFFFFFFF"/>
      </patternFill>
    </fill>
    <fill>
      <patternFill patternType="solid">
        <fgColor rgb="FF203864"/>
        <bgColor rgb="FF333F50"/>
      </patternFill>
    </fill>
    <fill>
      <patternFill patternType="solid">
        <fgColor rgb="FFD9D9D9"/>
        <bgColor rgb="FFB4C7DC"/>
      </patternFill>
    </fill>
    <fill>
      <patternFill patternType="solid">
        <fgColor rgb="FF333F50"/>
        <bgColor rgb="FF333F4F"/>
      </patternFill>
    </fill>
    <fill>
      <patternFill patternType="solid">
        <fgColor theme="0"/>
        <bgColor rgb="FFF2F2F2"/>
      </patternFill>
    </fill>
    <fill>
      <patternFill patternType="solid">
        <fgColor rgb="FFF2F2F2"/>
        <bgColor indexed="64"/>
      </patternFill>
    </fill>
    <fill>
      <patternFill patternType="solid">
        <fgColor theme="0"/>
        <bgColor rgb="FF99CCFF"/>
      </patternFill>
    </fill>
    <fill>
      <patternFill patternType="solid">
        <fgColor rgb="FFFAC090"/>
        <bgColor rgb="FFFF99CC"/>
      </patternFill>
    </fill>
    <fill>
      <patternFill patternType="solid">
        <fgColor rgb="FFFFFFFF"/>
        <bgColor rgb="FFFFFFCC"/>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333F50"/>
      </left>
      <right style="medium">
        <color rgb="FF333F50"/>
      </right>
      <top style="medium">
        <color rgb="FF333F50"/>
      </top>
      <bottom style="medium">
        <color rgb="FF333F50"/>
      </bottom>
      <diagonal/>
    </border>
    <border>
      <left style="medium">
        <color rgb="FF333F50"/>
      </left>
      <right/>
      <top style="medium">
        <color rgb="FF333F50"/>
      </top>
      <bottom/>
      <diagonal/>
    </border>
    <border>
      <left style="medium">
        <color auto="1"/>
      </left>
      <right style="medium">
        <color auto="1"/>
      </right>
      <top style="medium">
        <color auto="1"/>
      </top>
      <bottom style="medium">
        <color auto="1"/>
      </bottom>
      <diagonal/>
    </border>
    <border>
      <left/>
      <right style="medium">
        <color rgb="FF333F4F"/>
      </right>
      <top style="medium">
        <color rgb="FF333F4F"/>
      </top>
      <bottom style="medium">
        <color rgb="FF333F4F"/>
      </bottom>
      <diagonal/>
    </border>
    <border>
      <left/>
      <right style="medium">
        <color rgb="FF333F50"/>
      </right>
      <top/>
      <bottom style="medium">
        <color rgb="FF333F50"/>
      </bottom>
      <diagonal/>
    </border>
    <border>
      <left style="medium">
        <color rgb="FF333F50"/>
      </left>
      <right style="medium">
        <color rgb="FF333F50"/>
      </right>
      <top/>
      <bottom style="medium">
        <color rgb="FF333F50"/>
      </bottom>
      <diagonal/>
    </border>
    <border>
      <left style="medium">
        <color rgb="FF333F50"/>
      </left>
      <right style="medium">
        <color rgb="FF333F50"/>
      </right>
      <top/>
      <bottom style="medium">
        <color auto="1"/>
      </bottom>
      <diagonal/>
    </border>
    <border>
      <left style="medium">
        <color rgb="FF333F50"/>
      </left>
      <right/>
      <top/>
      <bottom style="medium">
        <color rgb="FF333F50"/>
      </bottom>
      <diagonal/>
    </border>
    <border>
      <left style="medium">
        <color rgb="FF333F50"/>
      </left>
      <right/>
      <top/>
      <bottom style="medium">
        <color auto="1"/>
      </bottom>
      <diagonal/>
    </border>
    <border>
      <left style="medium">
        <color rgb="FF333F50"/>
      </left>
      <right/>
      <top/>
      <bottom/>
      <diagonal/>
    </border>
    <border>
      <left style="medium">
        <color rgb="FF333F50"/>
      </left>
      <right style="medium">
        <color rgb="FF333F50"/>
      </right>
      <top style="medium">
        <color auto="1"/>
      </top>
      <bottom style="medium">
        <color auto="1"/>
      </bottom>
      <diagonal/>
    </border>
    <border>
      <left style="medium">
        <color rgb="FF333F50"/>
      </left>
      <right style="medium">
        <color rgb="FF333F4F"/>
      </right>
      <top style="medium">
        <color rgb="FF333F4F"/>
      </top>
      <bottom style="medium">
        <color auto="1"/>
      </bottom>
      <diagonal/>
    </border>
    <border>
      <left style="medium">
        <color rgb="FF333F4F"/>
      </left>
      <right/>
      <top style="medium">
        <color rgb="FF333F4F"/>
      </top>
      <bottom style="medium">
        <color auto="1"/>
      </bottom>
      <diagonal/>
    </border>
    <border>
      <left/>
      <right style="medium">
        <color rgb="FF333F4F"/>
      </right>
      <top style="medium">
        <color rgb="FF333F4F"/>
      </top>
      <bottom style="medium">
        <color auto="1"/>
      </bottom>
      <diagonal/>
    </border>
    <border>
      <left style="medium">
        <color rgb="FF333F4F"/>
      </left>
      <right style="medium">
        <color rgb="FF333F4F"/>
      </right>
      <top style="medium">
        <color rgb="FF333F4F"/>
      </top>
      <bottom style="medium">
        <color auto="1"/>
      </bottom>
      <diagonal/>
    </border>
    <border>
      <left style="medium">
        <color rgb="FF333F50"/>
      </left>
      <right style="medium">
        <color rgb="FF333F50"/>
      </right>
      <top style="medium">
        <color rgb="FF333F50"/>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auto="1"/>
      </top>
      <bottom/>
      <diagonal/>
    </border>
    <border>
      <left style="medium">
        <color rgb="FF333F50"/>
      </left>
      <right style="medium">
        <color auto="1"/>
      </right>
      <top style="medium">
        <color rgb="FF333F50"/>
      </top>
      <bottom style="medium">
        <color rgb="FF333F50"/>
      </bottom>
      <diagonal/>
    </border>
    <border>
      <left style="medium">
        <color auto="1"/>
      </left>
      <right/>
      <top style="medium">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rgb="FF333F50"/>
      </bottom>
      <diagonal/>
    </border>
    <border>
      <left style="medium">
        <color auto="1"/>
      </left>
      <right style="medium">
        <color auto="1"/>
      </right>
      <top style="medium">
        <color auto="1"/>
      </top>
      <bottom/>
      <diagonal/>
    </border>
    <border>
      <left style="thin">
        <color auto="1"/>
      </left>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rgb="FF333F50"/>
      </left>
      <right style="medium">
        <color auto="1"/>
      </right>
      <top style="medium">
        <color rgb="FF333F50"/>
      </top>
      <bottom/>
      <diagonal/>
    </border>
    <border>
      <left/>
      <right style="medium">
        <color rgb="FF333F50"/>
      </right>
      <top style="medium">
        <color rgb="FF333F50"/>
      </top>
      <bottom style="medium">
        <color rgb="FF333F50"/>
      </bottom>
      <diagonal/>
    </border>
    <border>
      <left style="medium">
        <color auto="1"/>
      </left>
      <right style="medium">
        <color rgb="FF333F50"/>
      </right>
      <top/>
      <bottom style="medium">
        <color rgb="FF333F50"/>
      </bottom>
      <diagonal/>
    </border>
    <border>
      <left style="medium">
        <color rgb="FF333F50"/>
      </left>
      <right/>
      <top style="thin">
        <color auto="1"/>
      </top>
      <bottom style="medium">
        <color auto="1"/>
      </bottom>
      <diagonal/>
    </border>
    <border>
      <left style="medium">
        <color auto="1"/>
      </left>
      <right style="medium">
        <color rgb="FF333F4F"/>
      </right>
      <top style="medium">
        <color auto="1"/>
      </top>
      <bottom/>
      <diagonal/>
    </border>
    <border>
      <left style="medium">
        <color rgb="FF333F4F"/>
      </left>
      <right style="medium">
        <color auto="1"/>
      </right>
      <top style="medium">
        <color auto="1"/>
      </top>
      <bottom/>
      <diagonal/>
    </border>
    <border>
      <left/>
      <right style="medium">
        <color rgb="FF333F50"/>
      </right>
      <top style="medium">
        <color rgb="FF333F50"/>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333F50"/>
      </left>
      <right/>
      <top style="medium">
        <color rgb="FF333F50"/>
      </top>
      <bottom style="medium">
        <color rgb="FF333F50"/>
      </bottom>
      <diagonal/>
    </border>
    <border>
      <left/>
      <right/>
      <top style="medium">
        <color rgb="FF333F50"/>
      </top>
      <bottom style="medium">
        <color rgb="FF333F50"/>
      </bottom>
      <diagonal/>
    </border>
    <border>
      <left/>
      <right/>
      <top style="medium">
        <color rgb="FF8FAADC"/>
      </top>
      <bottom/>
      <diagonal/>
    </border>
    <border>
      <left style="thick">
        <color rgb="FFFFFFFF"/>
      </left>
      <right style="thick">
        <color rgb="FFFFFFFF"/>
      </right>
      <top style="thick">
        <color rgb="FFFFFFFF"/>
      </top>
      <bottom style="thick">
        <color rgb="FFFFFFFF"/>
      </bottom>
      <diagonal/>
    </border>
    <border>
      <left/>
      <right/>
      <top/>
      <bottom style="medium">
        <color rgb="FFFFFFFF"/>
      </bottom>
      <diagonal/>
    </border>
    <border>
      <left style="medium">
        <color rgb="FF333F50"/>
      </left>
      <right style="medium">
        <color rgb="FF333F4F"/>
      </right>
      <top style="medium">
        <color rgb="FF333F4F"/>
      </top>
      <bottom/>
      <diagonal/>
    </border>
    <border>
      <left style="medium">
        <color rgb="FF333F4F"/>
      </left>
      <right/>
      <top style="medium">
        <color rgb="FF333F4F"/>
      </top>
      <bottom/>
      <diagonal/>
    </border>
    <border>
      <left style="medium">
        <color rgb="FF000000"/>
      </left>
      <right style="medium">
        <color rgb="FF000000"/>
      </right>
      <top style="medium">
        <color rgb="FF000000"/>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6">
    <xf numFmtId="0" fontId="0" fillId="0" borderId="0"/>
    <xf numFmtId="165" fontId="20" fillId="0" borderId="0" applyBorder="0" applyProtection="0"/>
    <xf numFmtId="9" fontId="20" fillId="0" borderId="0" applyBorder="0" applyProtection="0"/>
    <xf numFmtId="0" fontId="1" fillId="0" borderId="0" applyBorder="0" applyProtection="0"/>
    <xf numFmtId="0" fontId="41" fillId="0" borderId="0"/>
    <xf numFmtId="0" fontId="46" fillId="0" borderId="0"/>
  </cellStyleXfs>
  <cellXfs count="291">
    <xf numFmtId="0" fontId="0" fillId="0" borderId="0" xfId="0"/>
    <xf numFmtId="0" fontId="0" fillId="2" borderId="0" xfId="0" applyFill="1"/>
    <xf numFmtId="0" fontId="3"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0" fillId="2" borderId="0" xfId="0" applyFill="1" applyProtection="1">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5" fillId="2" borderId="0" xfId="3" applyFont="1" applyFill="1" applyBorder="1" applyAlignment="1" applyProtection="1">
      <alignment vertical="center" wrapText="1"/>
      <protection locked="0"/>
    </xf>
    <xf numFmtId="0" fontId="5" fillId="2" borderId="0" xfId="3"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center" wrapText="1"/>
      <protection locked="0"/>
    </xf>
    <xf numFmtId="0" fontId="0" fillId="0" borderId="0" xfId="0" applyProtection="1">
      <protection locked="0"/>
    </xf>
    <xf numFmtId="14" fontId="7" fillId="4" borderId="3" xfId="0" applyNumberFormat="1" applyFont="1" applyFill="1" applyBorder="1" applyAlignment="1" applyProtection="1">
      <alignment horizontal="center" vertical="center" wrapText="1"/>
      <protection locked="0"/>
    </xf>
    <xf numFmtId="0" fontId="5" fillId="2" borderId="0" xfId="3" applyFont="1" applyFill="1" applyBorder="1" applyAlignment="1" applyProtection="1">
      <alignment horizontal="left" vertical="center" wrapText="1"/>
      <protection locked="0"/>
    </xf>
    <xf numFmtId="1" fontId="8" fillId="4" borderId="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6" fillId="3" borderId="1" xfId="0" applyFont="1" applyFill="1" applyBorder="1" applyAlignment="1">
      <alignment vertical="center" wrapText="1"/>
    </xf>
    <xf numFmtId="1" fontId="9" fillId="2" borderId="0" xfId="0" applyNumberFormat="1"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1" fontId="10" fillId="2" borderId="0" xfId="0" applyNumberFormat="1" applyFont="1" applyFill="1" applyAlignment="1" applyProtection="1">
      <alignment vertical="center" wrapText="1"/>
      <protection locked="0"/>
    </xf>
    <xf numFmtId="0" fontId="12" fillId="6" borderId="18" xfId="0" applyFont="1" applyFill="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9" fillId="2" borderId="23" xfId="0" applyFont="1" applyFill="1" applyBorder="1" applyAlignment="1" applyProtection="1">
      <alignment vertical="center" wrapText="1"/>
      <protection locked="0"/>
    </xf>
    <xf numFmtId="0" fontId="19" fillId="2" borderId="24" xfId="0" applyFont="1" applyFill="1" applyBorder="1" applyAlignment="1" applyProtection="1">
      <alignment vertical="center" wrapText="1"/>
      <protection locked="0"/>
    </xf>
    <xf numFmtId="9" fontId="18" fillId="2" borderId="24" xfId="0" applyNumberFormat="1"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27" xfId="0" applyFont="1" applyFill="1" applyBorder="1" applyAlignment="1" applyProtection="1">
      <alignment vertical="center" wrapText="1"/>
      <protection locked="0"/>
    </xf>
    <xf numFmtId="9" fontId="18" fillId="2" borderId="27" xfId="0" applyNumberFormat="1" applyFont="1" applyFill="1" applyBorder="1" applyAlignment="1" applyProtection="1">
      <alignment horizontal="center" vertical="center" wrapText="1"/>
      <protection locked="0"/>
    </xf>
    <xf numFmtId="0" fontId="21" fillId="2" borderId="26" xfId="0" applyFont="1" applyFill="1" applyBorder="1" applyAlignment="1" applyProtection="1">
      <alignment vertical="center" wrapText="1"/>
      <protection locked="0"/>
    </xf>
    <xf numFmtId="0" fontId="21" fillId="2" borderId="27" xfId="0" applyFont="1" applyFill="1" applyBorder="1" applyAlignment="1" applyProtection="1">
      <alignment vertical="center" wrapText="1"/>
      <protection locked="0"/>
    </xf>
    <xf numFmtId="0" fontId="21" fillId="2" borderId="28" xfId="0" applyFont="1" applyFill="1" applyBorder="1" applyAlignment="1" applyProtection="1">
      <alignment vertical="center" wrapText="1"/>
      <protection locked="0"/>
    </xf>
    <xf numFmtId="0" fontId="21" fillId="2" borderId="29" xfId="0" applyFont="1" applyFill="1" applyBorder="1" applyAlignment="1" applyProtection="1">
      <alignment vertical="center" wrapText="1"/>
      <protection locked="0"/>
    </xf>
    <xf numFmtId="9" fontId="18" fillId="2" borderId="29" xfId="0" applyNumberFormat="1" applyFont="1" applyFill="1" applyBorder="1" applyAlignment="1" applyProtection="1">
      <alignment horizontal="center" vertical="center" wrapText="1"/>
      <protection locked="0"/>
    </xf>
    <xf numFmtId="0" fontId="19" fillId="2" borderId="26" xfId="0" applyFont="1" applyFill="1" applyBorder="1" applyAlignment="1" applyProtection="1">
      <alignment vertical="center" wrapText="1"/>
      <protection locked="0"/>
    </xf>
    <xf numFmtId="0" fontId="21" fillId="2" borderId="24" xfId="0" applyFont="1" applyFill="1" applyBorder="1" applyAlignment="1" applyProtection="1">
      <alignment vertical="center" wrapText="1"/>
      <protection locked="0"/>
    </xf>
    <xf numFmtId="9" fontId="19" fillId="2" borderId="27" xfId="0" applyNumberFormat="1" applyFont="1" applyFill="1" applyBorder="1" applyAlignment="1" applyProtection="1">
      <alignment horizontal="center" vertical="center" wrapText="1"/>
      <protection locked="0"/>
    </xf>
    <xf numFmtId="0" fontId="22" fillId="2" borderId="0" xfId="0" applyFont="1" applyFill="1" applyProtection="1">
      <protection locked="0"/>
    </xf>
    <xf numFmtId="0" fontId="22" fillId="2" borderId="0" xfId="0" applyFont="1" applyFill="1"/>
    <xf numFmtId="0" fontId="21" fillId="2" borderId="23" xfId="0" applyFont="1" applyFill="1" applyBorder="1" applyAlignment="1" applyProtection="1">
      <alignment vertical="center" wrapText="1"/>
      <protection locked="0"/>
    </xf>
    <xf numFmtId="0" fontId="23" fillId="2" borderId="26" xfId="0" applyFont="1" applyFill="1" applyBorder="1" applyAlignment="1" applyProtection="1">
      <alignment vertical="center" wrapText="1"/>
      <protection locked="0"/>
    </xf>
    <xf numFmtId="0" fontId="21" fillId="2" borderId="33" xfId="0" applyFont="1" applyFill="1" applyBorder="1" applyAlignment="1" applyProtection="1">
      <alignment vertical="center" wrapText="1"/>
      <protection locked="0"/>
    </xf>
    <xf numFmtId="0" fontId="21" fillId="2" borderId="34" xfId="0" applyFont="1" applyFill="1" applyBorder="1" applyAlignment="1" applyProtection="1">
      <alignment vertical="center" wrapText="1"/>
      <protection locked="0"/>
    </xf>
    <xf numFmtId="0" fontId="25" fillId="2" borderId="23" xfId="0" applyFont="1" applyFill="1" applyBorder="1" applyAlignment="1" applyProtection="1">
      <alignment vertical="center" wrapText="1"/>
      <protection locked="0"/>
    </xf>
    <xf numFmtId="0" fontId="25" fillId="2" borderId="24" xfId="0" applyFont="1" applyFill="1" applyBorder="1" applyAlignment="1" applyProtection="1">
      <alignment vertical="center" wrapText="1"/>
      <protection locked="0"/>
    </xf>
    <xf numFmtId="0" fontId="17" fillId="0" borderId="1" xfId="0" applyFont="1" applyBorder="1" applyAlignment="1">
      <alignment wrapText="1"/>
    </xf>
    <xf numFmtId="9" fontId="18" fillId="2" borderId="1" xfId="0" applyNumberFormat="1" applyFont="1" applyFill="1" applyBorder="1" applyAlignment="1" applyProtection="1">
      <alignment horizontal="center" vertical="center" wrapText="1"/>
      <protection locked="0"/>
    </xf>
    <xf numFmtId="0" fontId="18" fillId="2" borderId="24" xfId="0" applyFont="1" applyFill="1" applyBorder="1" applyAlignment="1" applyProtection="1">
      <alignment vertical="center" wrapText="1"/>
      <protection locked="0"/>
    </xf>
    <xf numFmtId="0" fontId="26" fillId="2" borderId="26" xfId="0" applyFont="1" applyFill="1" applyBorder="1" applyAlignment="1" applyProtection="1">
      <alignment vertical="center" wrapText="1"/>
      <protection locked="0"/>
    </xf>
    <xf numFmtId="0" fontId="18" fillId="2" borderId="27" xfId="0" applyFont="1" applyFill="1" applyBorder="1" applyAlignment="1" applyProtection="1">
      <alignment vertical="center" wrapText="1"/>
      <protection locked="0"/>
    </xf>
    <xf numFmtId="0" fontId="27" fillId="2" borderId="26" xfId="0" applyFont="1" applyFill="1" applyBorder="1" applyAlignment="1" applyProtection="1">
      <alignment vertical="center" wrapText="1"/>
      <protection locked="0"/>
    </xf>
    <xf numFmtId="0" fontId="18" fillId="2" borderId="26" xfId="0" applyFont="1" applyFill="1" applyBorder="1" applyAlignment="1" applyProtection="1">
      <alignment vertical="center" wrapText="1"/>
      <protection locked="0"/>
    </xf>
    <xf numFmtId="0" fontId="18" fillId="2" borderId="23" xfId="0" applyFont="1" applyFill="1" applyBorder="1" applyAlignment="1" applyProtection="1">
      <alignment horizontal="left" vertical="center" wrapText="1"/>
      <protection locked="0"/>
    </xf>
    <xf numFmtId="0" fontId="18" fillId="2" borderId="24" xfId="0" applyFont="1" applyFill="1" applyBorder="1" applyAlignment="1" applyProtection="1">
      <alignment horizontal="left" vertical="center" wrapText="1"/>
      <protection locked="0"/>
    </xf>
    <xf numFmtId="0" fontId="29" fillId="2" borderId="23" xfId="0" applyFont="1" applyFill="1" applyBorder="1" applyAlignment="1" applyProtection="1">
      <alignment vertical="center" wrapText="1"/>
      <protection locked="0"/>
    </xf>
    <xf numFmtId="0" fontId="26" fillId="2" borderId="27" xfId="0" applyFont="1" applyFill="1" applyBorder="1" applyAlignment="1" applyProtection="1">
      <alignment vertical="center" wrapText="1"/>
      <protection locked="0"/>
    </xf>
    <xf numFmtId="0" fontId="21" fillId="2" borderId="5" xfId="0" applyFont="1" applyFill="1" applyBorder="1" applyAlignment="1" applyProtection="1">
      <alignment vertical="center" wrapText="1"/>
      <protection locked="0"/>
    </xf>
    <xf numFmtId="9" fontId="31" fillId="2" borderId="46" xfId="2" applyFont="1" applyFill="1" applyBorder="1" applyAlignment="1" applyProtection="1">
      <alignment horizontal="center" vertical="center" wrapText="1"/>
      <protection locked="0"/>
    </xf>
    <xf numFmtId="0" fontId="5" fillId="2" borderId="0" xfId="3" applyFont="1" applyFill="1" applyBorder="1" applyAlignment="1" applyProtection="1">
      <alignment vertical="center" wrapText="1"/>
    </xf>
    <xf numFmtId="0" fontId="12" fillId="6" borderId="51" xfId="0" applyFont="1" applyFill="1" applyBorder="1" applyAlignment="1" applyProtection="1">
      <alignment horizontal="center" vertical="center" wrapText="1"/>
      <protection locked="0"/>
    </xf>
    <xf numFmtId="0" fontId="34" fillId="2" borderId="23" xfId="0" applyFont="1" applyFill="1" applyBorder="1" applyAlignment="1" applyProtection="1">
      <alignment vertical="center" wrapText="1"/>
      <protection locked="0"/>
    </xf>
    <xf numFmtId="0" fontId="9" fillId="2" borderId="23" xfId="0" applyFont="1" applyFill="1" applyBorder="1" applyAlignment="1" applyProtection="1">
      <alignment vertical="center" wrapText="1"/>
      <protection locked="0"/>
    </xf>
    <xf numFmtId="9" fontId="9" fillId="2" borderId="23"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9" fontId="9" fillId="2" borderId="1" xfId="0" applyNumberFormat="1" applyFont="1" applyFill="1" applyBorder="1" applyAlignment="1" applyProtection="1">
      <alignment horizontal="center" vertical="center" wrapText="1"/>
      <protection locked="0"/>
    </xf>
    <xf numFmtId="0" fontId="34" fillId="2" borderId="55" xfId="0" applyFont="1" applyFill="1" applyBorder="1" applyAlignment="1" applyProtection="1">
      <alignment vertical="center" wrapText="1"/>
      <protection locked="0"/>
    </xf>
    <xf numFmtId="9" fontId="9" fillId="2" borderId="55" xfId="0" applyNumberFormat="1" applyFont="1" applyFill="1" applyBorder="1" applyAlignment="1" applyProtection="1">
      <alignment horizontal="center" vertical="center" wrapText="1"/>
      <protection locked="0"/>
    </xf>
    <xf numFmtId="9" fontId="31" fillId="2" borderId="20" xfId="2" applyFont="1" applyFill="1" applyBorder="1" applyAlignment="1" applyProtection="1">
      <alignment horizontal="center" vertical="center" wrapText="1"/>
      <protection locked="0"/>
    </xf>
    <xf numFmtId="9" fontId="31" fillId="2" borderId="19" xfId="2" applyFont="1" applyFill="1" applyBorder="1" applyAlignment="1" applyProtection="1">
      <alignment horizontal="center" vertical="center" wrapText="1"/>
      <protection locked="0"/>
    </xf>
    <xf numFmtId="9" fontId="31" fillId="2" borderId="40" xfId="2" applyFont="1" applyFill="1" applyBorder="1" applyAlignment="1" applyProtection="1">
      <alignment horizontal="center" vertical="center" wrapText="1"/>
      <protection locked="0"/>
    </xf>
    <xf numFmtId="165" fontId="12" fillId="6" borderId="57" xfId="1" applyFont="1" applyFill="1" applyBorder="1" applyAlignment="1" applyProtection="1">
      <alignment horizontal="center" vertical="center" wrapText="1"/>
      <protection locked="0"/>
    </xf>
    <xf numFmtId="0" fontId="13" fillId="2" borderId="3" xfId="3" applyFont="1" applyFill="1" applyBorder="1" applyAlignment="1" applyProtection="1">
      <alignment horizontal="center" vertical="center" wrapText="1"/>
      <protection locked="0"/>
    </xf>
    <xf numFmtId="0" fontId="13" fillId="2" borderId="56" xfId="3" applyFont="1" applyFill="1" applyBorder="1" applyAlignment="1" applyProtection="1">
      <alignment vertical="center" wrapText="1"/>
      <protection locked="0"/>
    </xf>
    <xf numFmtId="0" fontId="13" fillId="2" borderId="5" xfId="3" applyFont="1" applyFill="1" applyBorder="1" applyAlignment="1" applyProtection="1">
      <alignment horizontal="center" vertical="center" wrapText="1"/>
      <protection locked="0"/>
    </xf>
    <xf numFmtId="0" fontId="13" fillId="2" borderId="57" xfId="3" applyFont="1" applyFill="1" applyBorder="1" applyAlignment="1" applyProtection="1">
      <alignment horizontal="center" vertical="center" wrapText="1"/>
      <protection locked="0"/>
    </xf>
    <xf numFmtId="0" fontId="5" fillId="2" borderId="3" xfId="3" applyFont="1" applyFill="1" applyBorder="1" applyAlignment="1" applyProtection="1">
      <alignment horizontal="center" vertical="center" wrapText="1"/>
      <protection locked="0"/>
    </xf>
    <xf numFmtId="14" fontId="5" fillId="2" borderId="3" xfId="3" applyNumberFormat="1" applyFont="1" applyFill="1" applyBorder="1" applyAlignment="1" applyProtection="1">
      <alignment horizontal="center" vertical="center" wrapText="1"/>
      <protection locked="0"/>
    </xf>
    <xf numFmtId="0" fontId="5" fillId="2" borderId="56" xfId="3" applyFont="1" applyFill="1" applyBorder="1" applyAlignment="1" applyProtection="1">
      <alignment vertical="center" wrapText="1"/>
      <protection locked="0"/>
    </xf>
    <xf numFmtId="0" fontId="5" fillId="2" borderId="5" xfId="3" applyFont="1" applyFill="1" applyBorder="1" applyAlignment="1" applyProtection="1">
      <alignment horizontal="center" vertical="center" wrapText="1"/>
      <protection locked="0"/>
    </xf>
    <xf numFmtId="0" fontId="5" fillId="2" borderId="57" xfId="3" applyFont="1" applyFill="1" applyBorder="1" applyAlignment="1" applyProtection="1">
      <alignment horizontal="center" vertical="center" wrapText="1"/>
      <protection locked="0"/>
    </xf>
    <xf numFmtId="14" fontId="5" fillId="2" borderId="5" xfId="3" applyNumberFormat="1" applyFont="1" applyFill="1" applyBorder="1" applyAlignment="1" applyProtection="1">
      <alignment horizontal="center" vertical="center" wrapText="1"/>
      <protection locked="0"/>
    </xf>
    <xf numFmtId="0" fontId="5" fillId="2" borderId="3" xfId="3" applyFont="1" applyFill="1" applyBorder="1" applyAlignment="1" applyProtection="1">
      <alignment vertical="center" wrapText="1"/>
      <protection locked="0"/>
    </xf>
    <xf numFmtId="0" fontId="36" fillId="7" borderId="59" xfId="0" applyFont="1" applyFill="1" applyBorder="1" applyAlignment="1" applyProtection="1">
      <alignment vertical="center" wrapText="1"/>
      <protection locked="0"/>
    </xf>
    <xf numFmtId="0" fontId="5" fillId="2" borderId="60" xfId="0" applyFont="1" applyFill="1" applyBorder="1" applyAlignment="1" applyProtection="1">
      <alignment vertical="center"/>
      <protection locked="0"/>
    </xf>
    <xf numFmtId="0" fontId="21"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9" fillId="2" borderId="26" xfId="0" applyFont="1" applyFill="1" applyBorder="1" applyAlignment="1" applyProtection="1">
      <alignment horizontal="left" vertical="justify" wrapText="1"/>
      <protection locked="0"/>
    </xf>
    <xf numFmtId="0" fontId="38" fillId="2" borderId="27" xfId="0" applyFont="1" applyFill="1" applyBorder="1" applyAlignment="1" applyProtection="1">
      <alignment vertical="center" wrapText="1"/>
      <protection locked="0"/>
    </xf>
    <xf numFmtId="0" fontId="19" fillId="8" borderId="26" xfId="0" applyFont="1" applyFill="1" applyBorder="1" applyAlignment="1" applyProtection="1">
      <alignment vertical="center" wrapText="1"/>
      <protection locked="0"/>
    </xf>
    <xf numFmtId="0" fontId="19" fillId="8" borderId="27"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4" fillId="2" borderId="23" xfId="0" applyFont="1" applyFill="1" applyBorder="1" applyAlignment="1" applyProtection="1">
      <alignment vertical="center" wrapText="1"/>
      <protection locked="0"/>
    </xf>
    <xf numFmtId="0" fontId="39" fillId="2" borderId="1" xfId="0" applyFont="1" applyFill="1" applyBorder="1"/>
    <xf numFmtId="0" fontId="40" fillId="9" borderId="63" xfId="0" applyFont="1" applyFill="1" applyBorder="1" applyAlignment="1">
      <alignment horizontal="center"/>
    </xf>
    <xf numFmtId="14" fontId="5" fillId="4" borderId="59" xfId="0" applyNumberFormat="1"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protection locked="0"/>
    </xf>
    <xf numFmtId="0" fontId="31" fillId="6" borderId="59" xfId="3" applyFont="1" applyFill="1" applyBorder="1" applyAlignment="1" applyProtection="1">
      <alignment horizontal="center" vertical="center" wrapText="1"/>
      <protection locked="0"/>
    </xf>
    <xf numFmtId="0" fontId="5" fillId="2" borderId="0" xfId="3" applyFont="1" applyFill="1" applyBorder="1" applyAlignment="1" applyProtection="1">
      <alignment horizontal="center" vertical="center" wrapText="1"/>
      <protection locked="0"/>
    </xf>
    <xf numFmtId="9" fontId="35" fillId="7" borderId="59" xfId="0" applyNumberFormat="1" applyFont="1" applyFill="1" applyBorder="1" applyAlignment="1" applyProtection="1">
      <alignment horizontal="center" vertical="center" wrapText="1"/>
      <protection locked="0"/>
    </xf>
    <xf numFmtId="0" fontId="5" fillId="2" borderId="5" xfId="3" applyFont="1" applyFill="1" applyBorder="1" applyAlignment="1" applyProtection="1">
      <alignment horizontal="center" vertical="center" wrapText="1"/>
      <protection locked="0"/>
    </xf>
    <xf numFmtId="165" fontId="12" fillId="6" borderId="56" xfId="1" applyFont="1" applyFill="1" applyBorder="1" applyAlignment="1" applyProtection="1">
      <alignment horizontal="center" vertical="center" wrapText="1"/>
      <protection locked="0"/>
    </xf>
    <xf numFmtId="9" fontId="12" fillId="6" borderId="46" xfId="1" applyNumberFormat="1" applyFont="1" applyFill="1" applyBorder="1" applyAlignment="1" applyProtection="1">
      <alignment horizontal="center" vertical="center" wrapText="1"/>
      <protection locked="0"/>
    </xf>
    <xf numFmtId="0" fontId="5" fillId="2" borderId="58" xfId="3" applyFont="1" applyFill="1" applyBorder="1" applyAlignment="1" applyProtection="1">
      <alignment horizontal="center" vertical="center" wrapText="1"/>
      <protection locked="0"/>
    </xf>
    <xf numFmtId="0" fontId="13" fillId="2" borderId="0" xfId="3" applyFont="1" applyFill="1" applyBorder="1" applyAlignment="1" applyProtection="1">
      <alignment horizontal="left" vertical="center" wrapText="1"/>
      <protection locked="0"/>
    </xf>
    <xf numFmtId="0" fontId="13" fillId="2" borderId="5" xfId="3" applyFont="1" applyFill="1" applyBorder="1" applyAlignment="1" applyProtection="1">
      <alignment horizontal="center" vertical="center" wrapText="1"/>
      <protection locked="0"/>
    </xf>
    <xf numFmtId="9" fontId="9" fillId="2" borderId="5" xfId="2" applyFont="1" applyFill="1" applyBorder="1" applyAlignment="1" applyProtection="1">
      <alignment horizontal="center" vertical="center" wrapText="1"/>
      <protection locked="0"/>
    </xf>
    <xf numFmtId="164" fontId="33" fillId="2" borderId="22" xfId="2"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9" fontId="9" fillId="2" borderId="25" xfId="0" applyNumberFormat="1"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34" fillId="2" borderId="53" xfId="0" applyFont="1" applyFill="1" applyBorder="1" applyAlignment="1" applyProtection="1">
      <alignment horizontal="center" vertical="center" wrapText="1"/>
      <protection locked="0"/>
    </xf>
    <xf numFmtId="0" fontId="34" fillId="2" borderId="5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14" fontId="9" fillId="2" borderId="5" xfId="0" applyNumberFormat="1"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34" fillId="2" borderId="52" xfId="0" applyFont="1" applyFill="1" applyBorder="1" applyAlignment="1" applyProtection="1">
      <alignment horizontal="center" vertical="center" wrapText="1"/>
      <protection locked="0"/>
    </xf>
    <xf numFmtId="0" fontId="12" fillId="6" borderId="50" xfId="0" applyFont="1" applyFill="1" applyBorder="1" applyAlignment="1" applyProtection="1">
      <alignment horizontal="center" vertical="center" wrapText="1"/>
      <protection locked="0"/>
    </xf>
    <xf numFmtId="0" fontId="12" fillId="6" borderId="38" xfId="0" applyFont="1" applyFill="1" applyBorder="1" applyAlignment="1" applyProtection="1">
      <alignment horizontal="center" vertical="center" wrapText="1"/>
      <protection locked="0"/>
    </xf>
    <xf numFmtId="0" fontId="12" fillId="6" borderId="49"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9" fontId="7" fillId="2" borderId="5" xfId="0" applyNumberFormat="1"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12" fillId="6" borderId="48" xfId="0" applyFont="1" applyFill="1" applyBorder="1" applyAlignment="1" applyProtection="1">
      <alignment horizontal="center" vertical="center" textRotation="90" wrapText="1"/>
      <protection locked="0"/>
    </xf>
    <xf numFmtId="9" fontId="18" fillId="2" borderId="21" xfId="2" applyFont="1" applyFill="1" applyBorder="1" applyAlignment="1" applyProtection="1">
      <alignment horizontal="center" vertical="center" wrapText="1"/>
      <protection locked="0"/>
    </xf>
    <xf numFmtId="164" fontId="13" fillId="2" borderId="21" xfId="2" applyNumberFormat="1"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9" fontId="31" fillId="2" borderId="5" xfId="2" applyFont="1" applyFill="1" applyBorder="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20"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wrapText="1"/>
      <protection locked="0"/>
    </xf>
    <xf numFmtId="0" fontId="12" fillId="6" borderId="47"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164" fontId="18" fillId="2" borderId="41" xfId="0" applyNumberFormat="1" applyFont="1" applyFill="1" applyBorder="1" applyAlignment="1" applyProtection="1">
      <alignment horizontal="center" vertical="center" wrapText="1"/>
      <protection locked="0"/>
    </xf>
    <xf numFmtId="14" fontId="18" fillId="2" borderId="21" xfId="0" applyNumberFormat="1" applyFont="1" applyFill="1" applyBorder="1" applyAlignment="1" applyProtection="1">
      <alignment horizontal="center" vertical="center" wrapText="1"/>
      <protection locked="0"/>
    </xf>
    <xf numFmtId="9" fontId="18" fillId="0" borderId="21" xfId="2" applyFont="1" applyBorder="1" applyAlignment="1" applyProtection="1">
      <alignment horizontal="center" vertical="center" wrapText="1"/>
      <protection locked="0"/>
    </xf>
    <xf numFmtId="9" fontId="18" fillId="2" borderId="33" xfId="2"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164" fontId="18" fillId="2" borderId="5" xfId="0" applyNumberFormat="1" applyFont="1" applyFill="1" applyBorder="1" applyAlignment="1" applyProtection="1">
      <alignment horizontal="center" vertical="center" wrapText="1"/>
      <protection locked="0"/>
    </xf>
    <xf numFmtId="14" fontId="18" fillId="2" borderId="5" xfId="0" applyNumberFormat="1" applyFont="1" applyFill="1" applyBorder="1" applyAlignment="1" applyProtection="1">
      <alignment horizontal="center" vertical="center" wrapText="1"/>
      <protection locked="0"/>
    </xf>
    <xf numFmtId="9" fontId="30" fillId="2" borderId="21" xfId="2" applyFont="1" applyFill="1" applyBorder="1" applyAlignment="1" applyProtection="1">
      <alignment horizontal="center" vertical="center" wrapText="1"/>
      <protection locked="0"/>
    </xf>
    <xf numFmtId="164" fontId="18" fillId="2" borderId="33" xfId="2" applyNumberFormat="1" applyFont="1" applyFill="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43" xfId="0" applyFont="1" applyFill="1" applyBorder="1" applyAlignment="1" applyProtection="1">
      <alignment horizontal="center" vertical="center" wrapText="1"/>
      <protection locked="0"/>
    </xf>
    <xf numFmtId="164" fontId="18" fillId="2" borderId="43" xfId="0" applyNumberFormat="1" applyFont="1" applyFill="1" applyBorder="1" applyAlignment="1" applyProtection="1">
      <alignment horizontal="center" vertical="center" wrapText="1"/>
      <protection locked="0"/>
    </xf>
    <xf numFmtId="14" fontId="18" fillId="2" borderId="44" xfId="0" applyNumberFormat="1" applyFont="1" applyFill="1" applyBorder="1" applyAlignment="1" applyProtection="1">
      <alignment horizontal="center" vertical="center" wrapText="1"/>
      <protection locked="0"/>
    </xf>
    <xf numFmtId="0" fontId="19" fillId="2" borderId="42" xfId="0" applyFont="1" applyFill="1" applyBorder="1" applyAlignment="1" applyProtection="1">
      <alignment horizontal="center" vertical="center" wrapText="1"/>
      <protection locked="0"/>
    </xf>
    <xf numFmtId="9" fontId="18" fillId="2" borderId="1" xfId="2" applyFont="1" applyFill="1" applyBorder="1" applyAlignment="1" applyProtection="1">
      <alignment horizontal="center" vertical="center" wrapText="1"/>
      <protection locked="0"/>
    </xf>
    <xf numFmtId="9" fontId="18" fillId="0" borderId="33" xfId="2" applyFont="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18" fillId="2" borderId="20"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164" fontId="18" fillId="2" borderId="1" xfId="0" applyNumberFormat="1" applyFont="1" applyFill="1" applyBorder="1" applyAlignment="1" applyProtection="1">
      <alignment horizontal="center" vertical="center" wrapText="1"/>
      <protection locked="0"/>
    </xf>
    <xf numFmtId="14" fontId="18" fillId="2" borderId="40" xfId="0" applyNumberFormat="1" applyFont="1" applyFill="1" applyBorder="1" applyAlignment="1" applyProtection="1">
      <alignment horizontal="center" vertical="center" wrapText="1"/>
      <protection locked="0"/>
    </xf>
    <xf numFmtId="9" fontId="18" fillId="2" borderId="43" xfId="2" applyFont="1" applyFill="1" applyBorder="1" applyAlignment="1" applyProtection="1">
      <alignment horizontal="center" vertical="center" wrapText="1"/>
      <protection locked="0"/>
    </xf>
    <xf numFmtId="164" fontId="18" fillId="0" borderId="33" xfId="2" applyNumberFormat="1" applyFont="1" applyBorder="1" applyAlignment="1" applyProtection="1">
      <alignment horizontal="center" vertical="center" wrapText="1"/>
      <protection locked="0"/>
    </xf>
    <xf numFmtId="164" fontId="18" fillId="2" borderId="1" xfId="2" applyNumberFormat="1" applyFont="1" applyFill="1" applyBorder="1" applyAlignment="1" applyProtection="1">
      <alignment horizontal="center" vertical="center" wrapText="1"/>
      <protection locked="0"/>
    </xf>
    <xf numFmtId="9" fontId="18" fillId="2" borderId="41" xfId="2" applyFont="1" applyFill="1" applyBorder="1" applyAlignment="1" applyProtection="1">
      <alignment horizontal="center" vertical="center" wrapText="1"/>
      <protection locked="0"/>
    </xf>
    <xf numFmtId="164" fontId="18" fillId="0" borderId="1" xfId="2" applyNumberFormat="1" applyFont="1" applyBorder="1" applyAlignment="1" applyProtection="1">
      <alignment horizontal="center" vertical="center" wrapText="1"/>
      <protection locked="0"/>
    </xf>
    <xf numFmtId="9" fontId="18" fillId="2" borderId="30" xfId="2"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4" fontId="18" fillId="2" borderId="22"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9" fontId="18" fillId="2" borderId="5" xfId="2" applyFont="1" applyFill="1" applyBorder="1" applyAlignment="1" applyProtection="1">
      <alignment horizontal="center" vertical="center" wrapText="1"/>
      <protection locked="0"/>
    </xf>
    <xf numFmtId="0" fontId="28" fillId="2" borderId="38" xfId="0" applyFont="1" applyFill="1" applyBorder="1" applyAlignment="1" applyProtection="1">
      <alignment horizontal="center" vertical="center" wrapText="1"/>
      <protection locked="0"/>
    </xf>
    <xf numFmtId="164" fontId="18" fillId="2" borderId="38" xfId="0" applyNumberFormat="1"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9" fontId="18" fillId="2" borderId="38" xfId="2" applyFont="1" applyFill="1" applyBorder="1" applyAlignment="1" applyProtection="1">
      <alignment horizontal="center" vertical="center" wrapText="1"/>
      <protection locked="0"/>
    </xf>
    <xf numFmtId="9" fontId="18" fillId="0" borderId="30" xfId="2" applyFont="1" applyBorder="1" applyAlignment="1" applyProtection="1">
      <alignment horizontal="center" vertical="center" wrapText="1"/>
      <protection locked="0"/>
    </xf>
    <xf numFmtId="9" fontId="18" fillId="0" borderId="5" xfId="2" applyFont="1" applyBorder="1" applyAlignment="1" applyProtection="1">
      <alignment horizontal="center" vertical="center" wrapText="1"/>
      <protection locked="0"/>
    </xf>
    <xf numFmtId="0" fontId="16" fillId="2" borderId="37"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2" borderId="35" xfId="0"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164" fontId="13" fillId="2" borderId="30" xfId="2" applyNumberFormat="1"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61" xfId="0" applyFont="1" applyFill="1" applyBorder="1" applyAlignment="1" applyProtection="1">
      <alignment horizontal="center" vertical="center" wrapText="1"/>
      <protection locked="0"/>
    </xf>
    <xf numFmtId="0" fontId="12" fillId="6" borderId="15" xfId="0" applyFont="1" applyFill="1" applyBorder="1" applyAlignment="1" applyProtection="1">
      <alignment horizontal="center" vertical="center" wrapText="1"/>
      <protection locked="0"/>
    </xf>
    <xf numFmtId="0" fontId="12" fillId="6" borderId="62" xfId="0" applyFont="1" applyFill="1" applyBorder="1" applyAlignment="1" applyProtection="1">
      <alignment horizontal="center" vertical="center" wrapText="1"/>
      <protection locked="0"/>
    </xf>
    <xf numFmtId="0" fontId="12" fillId="6" borderId="16" xfId="0" applyFont="1" applyFill="1" applyBorder="1" applyAlignment="1" applyProtection="1">
      <alignment horizontal="center" vertical="center" wrapText="1"/>
      <protection locked="0"/>
    </xf>
    <xf numFmtId="0" fontId="12" fillId="6" borderId="17"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4" fillId="6" borderId="10" xfId="0" applyFont="1" applyFill="1" applyBorder="1" applyAlignment="1" applyProtection="1">
      <alignment horizontal="center" vertical="center" wrapText="1"/>
      <protection locked="0"/>
    </xf>
    <xf numFmtId="0" fontId="14" fillId="6" borderId="11" xfId="0" applyFont="1" applyFill="1" applyBorder="1" applyAlignment="1" applyProtection="1">
      <alignment horizontal="center" vertical="center" wrapText="1"/>
      <protection locked="0"/>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2" fillId="6" borderId="4" xfId="3"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center" vertical="center" textRotation="90" wrapText="1"/>
      <protection locked="0"/>
    </xf>
    <xf numFmtId="0" fontId="9" fillId="10" borderId="5" xfId="0" applyFont="1" applyFill="1" applyBorder="1" applyAlignment="1" applyProtection="1">
      <alignment horizontal="center" vertical="center" wrapText="1"/>
      <protection locked="0"/>
    </xf>
    <xf numFmtId="0" fontId="3" fillId="0" borderId="1" xfId="4" applyFont="1" applyBorder="1" applyAlignment="1">
      <alignment horizontal="center" vertical="center"/>
    </xf>
    <xf numFmtId="0" fontId="3" fillId="0" borderId="1" xfId="4" applyFont="1" applyBorder="1" applyAlignment="1">
      <alignment horizontal="center"/>
    </xf>
    <xf numFmtId="0" fontId="42" fillId="0" borderId="0" xfId="4" applyFont="1"/>
    <xf numFmtId="0" fontId="43" fillId="0" borderId="0" xfId="4" applyFont="1"/>
    <xf numFmtId="49" fontId="3" fillId="0" borderId="1" xfId="4" applyNumberFormat="1" applyFont="1" applyBorder="1" applyAlignment="1">
      <alignment horizontal="center"/>
    </xf>
    <xf numFmtId="14" fontId="3" fillId="0" borderId="1" xfId="4" applyNumberFormat="1" applyFont="1" applyBorder="1" applyAlignment="1">
      <alignment horizontal="center" vertical="center"/>
    </xf>
    <xf numFmtId="0" fontId="3" fillId="11" borderId="1" xfId="4" applyFont="1" applyFill="1" applyBorder="1" applyAlignment="1">
      <alignment horizontal="center" vertical="center"/>
    </xf>
    <xf numFmtId="0" fontId="42" fillId="0" borderId="1" xfId="4" applyFont="1" applyBorder="1" applyAlignment="1">
      <alignment horizontal="center" vertical="center"/>
    </xf>
    <xf numFmtId="0" fontId="42" fillId="0" borderId="1" xfId="4" applyFont="1" applyBorder="1" applyAlignment="1">
      <alignment horizontal="center" vertical="center" wrapText="1"/>
    </xf>
    <xf numFmtId="0" fontId="44" fillId="0" borderId="1" xfId="4" applyFont="1" applyBorder="1" applyAlignment="1">
      <alignment horizontal="center" vertical="center" wrapText="1"/>
    </xf>
    <xf numFmtId="49" fontId="44"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3" fillId="0" borderId="0" xfId="4" applyFont="1" applyAlignment="1">
      <alignment vertical="center" wrapText="1"/>
    </xf>
    <xf numFmtId="9" fontId="44" fillId="0" borderId="1" xfId="4" applyNumberFormat="1" applyFont="1" applyBorder="1" applyAlignment="1">
      <alignment horizontal="center" vertical="center" wrapText="1"/>
    </xf>
    <xf numFmtId="49" fontId="44" fillId="11" borderId="1" xfId="4" applyNumberFormat="1" applyFont="1" applyFill="1" applyBorder="1" applyAlignment="1">
      <alignment horizontal="center" vertical="center" wrapText="1"/>
    </xf>
    <xf numFmtId="9" fontId="44" fillId="0" borderId="1" xfId="4" applyNumberFormat="1" applyFont="1" applyBorder="1" applyAlignment="1">
      <alignment horizontal="center" vertical="center" wrapText="1"/>
    </xf>
    <xf numFmtId="0" fontId="3" fillId="12" borderId="1" xfId="4" applyFont="1" applyFill="1" applyBorder="1" applyAlignment="1">
      <alignment horizontal="center" vertical="center"/>
    </xf>
    <xf numFmtId="0" fontId="44" fillId="0" borderId="2" xfId="4" applyFont="1" applyBorder="1" applyAlignment="1">
      <alignment horizontal="center" vertical="center" wrapText="1"/>
    </xf>
    <xf numFmtId="0" fontId="45" fillId="0" borderId="0" xfId="4" applyFont="1"/>
    <xf numFmtId="0" fontId="3" fillId="0" borderId="1" xfId="4" applyFont="1" applyBorder="1" applyAlignment="1">
      <alignment horizontal="left" vertical="center" wrapText="1"/>
    </xf>
    <xf numFmtId="0" fontId="4" fillId="0" borderId="1" xfId="5" applyFont="1" applyBorder="1" applyAlignment="1">
      <alignment horizontal="center" vertical="center"/>
    </xf>
    <xf numFmtId="0" fontId="4" fillId="0" borderId="1" xfId="5" applyFont="1" applyBorder="1" applyAlignment="1">
      <alignment horizontal="center" vertical="center" wrapText="1"/>
    </xf>
    <xf numFmtId="0" fontId="44" fillId="0" borderId="1" xfId="5" applyFont="1" applyBorder="1" applyAlignment="1">
      <alignment horizontal="center" vertical="center"/>
    </xf>
    <xf numFmtId="10" fontId="42" fillId="0" borderId="0" xfId="4" applyNumberFormat="1" applyFont="1"/>
    <xf numFmtId="0" fontId="3" fillId="0" borderId="64" xfId="4" applyFont="1" applyBorder="1" applyAlignment="1">
      <alignment horizontal="center" vertical="center"/>
    </xf>
    <xf numFmtId="0" fontId="3" fillId="0" borderId="65" xfId="4" applyFont="1" applyBorder="1" applyAlignment="1">
      <alignment horizontal="center" vertical="center"/>
    </xf>
    <xf numFmtId="0" fontId="3" fillId="0" borderId="66" xfId="4" applyFont="1" applyBorder="1" applyAlignment="1">
      <alignment horizontal="center" vertical="center"/>
    </xf>
    <xf numFmtId="0" fontId="3" fillId="0" borderId="1" xfId="4" applyFont="1" applyBorder="1" applyAlignment="1">
      <alignment horizontal="center" vertical="center"/>
    </xf>
    <xf numFmtId="0" fontId="3" fillId="0" borderId="1" xfId="4" applyFont="1" applyBorder="1" applyAlignment="1">
      <alignment horizontal="center" vertical="center" wrapText="1"/>
    </xf>
    <xf numFmtId="0" fontId="4" fillId="0" borderId="1" xfId="4" applyFont="1" applyBorder="1" applyAlignment="1">
      <alignment horizontal="center" vertical="center" wrapText="1"/>
    </xf>
    <xf numFmtId="0" fontId="42" fillId="0" borderId="0" xfId="4" applyFont="1"/>
    <xf numFmtId="0" fontId="42" fillId="0" borderId="29" xfId="4" applyFont="1" applyBorder="1"/>
    <xf numFmtId="0" fontId="42" fillId="0" borderId="1" xfId="4" applyFont="1" applyBorder="1" applyAlignment="1">
      <alignment horizontal="center" vertical="center"/>
    </xf>
    <xf numFmtId="9" fontId="44" fillId="0" borderId="1" xfId="5" applyNumberFormat="1" applyFont="1" applyBorder="1" applyAlignment="1">
      <alignment horizontal="center" vertical="center"/>
    </xf>
    <xf numFmtId="9" fontId="42" fillId="0" borderId="1" xfId="4" applyNumberFormat="1" applyFont="1" applyBorder="1" applyAlignment="1">
      <alignment horizontal="center" vertical="center" wrapText="1"/>
    </xf>
    <xf numFmtId="0" fontId="3" fillId="0" borderId="0" xfId="4" applyFont="1" applyAlignment="1">
      <alignment horizontal="center" vertical="center"/>
    </xf>
    <xf numFmtId="0" fontId="3" fillId="0" borderId="0" xfId="4" applyFont="1" applyAlignment="1">
      <alignment horizontal="center"/>
    </xf>
    <xf numFmtId="10" fontId="42" fillId="0" borderId="0" xfId="4" applyNumberFormat="1" applyFont="1" applyAlignment="1">
      <alignment horizontal="center" vertical="center"/>
    </xf>
    <xf numFmtId="0" fontId="42" fillId="0" borderId="67" xfId="4" applyFont="1" applyBorder="1" applyAlignment="1">
      <alignment horizontal="center" vertical="center"/>
    </xf>
    <xf numFmtId="9" fontId="42" fillId="0" borderId="0" xfId="4" applyNumberFormat="1" applyFont="1" applyAlignment="1">
      <alignment horizontal="center" vertical="center"/>
    </xf>
    <xf numFmtId="9" fontId="42" fillId="0" borderId="0" xfId="4" applyNumberFormat="1" applyFont="1" applyAlignment="1">
      <alignment horizontal="center" vertical="center" wrapText="1"/>
    </xf>
    <xf numFmtId="0" fontId="42" fillId="0" borderId="68" xfId="4" applyFont="1" applyBorder="1" applyAlignment="1">
      <alignment horizontal="center" vertical="center"/>
    </xf>
    <xf numFmtId="9" fontId="42" fillId="0" borderId="69" xfId="4" applyNumberFormat="1" applyFont="1" applyBorder="1" applyAlignment="1">
      <alignment horizontal="center" vertical="center"/>
    </xf>
    <xf numFmtId="9" fontId="42" fillId="0" borderId="69" xfId="4" applyNumberFormat="1" applyFont="1" applyBorder="1" applyAlignment="1">
      <alignment horizontal="center" vertical="center" wrapText="1"/>
    </xf>
    <xf numFmtId="0" fontId="42" fillId="0" borderId="69" xfId="4" applyFont="1" applyBorder="1"/>
    <xf numFmtId="10" fontId="42" fillId="0" borderId="69" xfId="4" applyNumberFormat="1" applyFont="1" applyBorder="1" applyAlignment="1">
      <alignment horizontal="center" vertical="center"/>
    </xf>
    <xf numFmtId="0" fontId="3" fillId="0" borderId="69" xfId="4" applyFont="1" applyBorder="1" applyAlignment="1">
      <alignment horizontal="center" vertical="center"/>
    </xf>
    <xf numFmtId="0" fontId="42" fillId="0" borderId="27" xfId="4" applyFont="1" applyBorder="1"/>
    <xf numFmtId="0" fontId="47" fillId="0" borderId="0" xfId="4" applyFont="1"/>
    <xf numFmtId="0" fontId="44" fillId="0" borderId="70" xfId="4" applyFont="1" applyBorder="1" applyAlignment="1">
      <alignment horizontal="left" vertical="center" wrapText="1"/>
    </xf>
    <xf numFmtId="0" fontId="4" fillId="11" borderId="1" xfId="4" applyFont="1" applyFill="1" applyBorder="1" applyAlignment="1">
      <alignment horizontal="center" vertical="center"/>
    </xf>
    <xf numFmtId="0" fontId="42" fillId="0" borderId="0" xfId="4" applyFont="1" applyAlignment="1">
      <alignment horizontal="center" vertical="center"/>
    </xf>
    <xf numFmtId="0" fontId="44" fillId="0" borderId="1" xfId="4" applyFont="1" applyBorder="1" applyAlignment="1">
      <alignment horizontal="left" vertical="center"/>
    </xf>
    <xf numFmtId="0" fontId="4" fillId="0" borderId="1" xfId="4" applyFont="1" applyBorder="1" applyAlignment="1">
      <alignment horizontal="center" vertical="center"/>
    </xf>
    <xf numFmtId="0" fontId="4" fillId="0" borderId="71" xfId="4" applyFont="1" applyBorder="1" applyAlignment="1">
      <alignment horizontal="center" vertical="center"/>
    </xf>
    <xf numFmtId="0" fontId="4" fillId="0" borderId="1" xfId="4" applyFont="1" applyBorder="1" applyAlignment="1">
      <alignment horizontal="center" vertical="center"/>
    </xf>
    <xf numFmtId="0" fontId="44" fillId="0" borderId="1" xfId="5" applyFont="1" applyBorder="1" applyAlignment="1">
      <alignment horizontal="center" vertical="center" wrapText="1"/>
    </xf>
    <xf numFmtId="14" fontId="44" fillId="0" borderId="1" xfId="5" applyNumberFormat="1" applyFont="1" applyBorder="1" applyAlignment="1">
      <alignment horizontal="center" vertical="center" wrapText="1"/>
    </xf>
    <xf numFmtId="0" fontId="44" fillId="0" borderId="1" xfId="5" applyFont="1" applyBorder="1" applyAlignment="1">
      <alignment horizontal="center" vertical="center" wrapText="1"/>
    </xf>
    <xf numFmtId="0" fontId="44" fillId="0" borderId="1" xfId="4" applyFont="1" applyBorder="1" applyAlignment="1">
      <alignment horizontal="center" vertical="center" wrapText="1"/>
    </xf>
    <xf numFmtId="0" fontId="3" fillId="11" borderId="1" xfId="4" applyFont="1" applyFill="1" applyBorder="1" applyAlignment="1">
      <alignment horizontal="center" vertical="center" wrapText="1"/>
    </xf>
    <xf numFmtId="0" fontId="3" fillId="0" borderId="1" xfId="4" applyFont="1" applyBorder="1" applyAlignment="1">
      <alignment horizontal="left" vertical="center"/>
    </xf>
    <xf numFmtId="0" fontId="4" fillId="0" borderId="1" xfId="4" applyFont="1" applyBorder="1" applyAlignment="1">
      <alignment horizontal="left" vertical="center"/>
    </xf>
    <xf numFmtId="0" fontId="4" fillId="0" borderId="1" xfId="4" applyFont="1" applyBorder="1" applyAlignment="1">
      <alignment horizontal="left" vertical="center"/>
    </xf>
    <xf numFmtId="0" fontId="42" fillId="0" borderId="0" xfId="4" applyFont="1" applyAlignment="1">
      <alignment wrapText="1"/>
    </xf>
    <xf numFmtId="49" fontId="3" fillId="0" borderId="1" xfId="4" applyNumberFormat="1" applyFont="1" applyBorder="1" applyAlignment="1">
      <alignment horizontal="center" vertical="center" wrapText="1"/>
    </xf>
    <xf numFmtId="0" fontId="4" fillId="0" borderId="1" xfId="5" applyFont="1" applyBorder="1" applyAlignment="1">
      <alignment horizontal="center" vertical="center"/>
    </xf>
    <xf numFmtId="0" fontId="4" fillId="0" borderId="1" xfId="5" applyFont="1" applyBorder="1" applyAlignment="1">
      <alignment horizontal="center" vertical="center" wrapText="1"/>
    </xf>
    <xf numFmtId="0" fontId="41" fillId="0" borderId="0" xfId="4"/>
    <xf numFmtId="49" fontId="44" fillId="0" borderId="1" xfId="5" applyNumberFormat="1" applyFont="1" applyBorder="1" applyAlignment="1">
      <alignment horizontal="center" vertical="center" wrapText="1"/>
    </xf>
    <xf numFmtId="9" fontId="44" fillId="0" borderId="1" xfId="5" applyNumberFormat="1" applyFont="1" applyBorder="1" applyAlignment="1">
      <alignment horizontal="center" vertical="center"/>
    </xf>
    <xf numFmtId="9" fontId="44" fillId="0" borderId="1" xfId="5" applyNumberFormat="1" applyFont="1" applyBorder="1" applyAlignment="1">
      <alignment horizontal="center" vertical="center" wrapText="1"/>
    </xf>
    <xf numFmtId="0" fontId="47" fillId="0" borderId="1" xfId="5" applyFont="1" applyBorder="1" applyAlignment="1">
      <alignment horizontal="center" vertical="center"/>
    </xf>
    <xf numFmtId="9" fontId="42" fillId="0" borderId="1" xfId="4" applyNumberFormat="1" applyFont="1" applyBorder="1" applyAlignment="1">
      <alignment horizontal="center" vertical="center" wrapText="1"/>
    </xf>
  </cellXfs>
  <cellStyles count="6">
    <cellStyle name="Moneda" xfId="1" builtinId="4"/>
    <cellStyle name="Normal" xfId="0" builtinId="0"/>
    <cellStyle name="Normal 2" xfId="3" xr:uid="{00000000-0005-0000-0000-000006000000}"/>
    <cellStyle name="Normal 3" xfId="4" xr:uid="{9CEE641B-F1F1-465C-91F3-7611DEC1AC9E}"/>
    <cellStyle name="Normal 3 2" xfId="5" xr:uid="{34B48F4F-087E-4A3F-95DE-BB45C4ED80C7}"/>
    <cellStyle name="Porcentaj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8FAADC"/>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CC9900"/>
      <rgbColor rgb="FFFF6600"/>
      <rgbColor rgb="FF666699"/>
      <rgbColor rgb="FF969696"/>
      <rgbColor rgb="FF203864"/>
      <rgbColor rgb="FF339966"/>
      <rgbColor rgb="FF003300"/>
      <rgbColor rgb="FF333300"/>
      <rgbColor rgb="FF993300"/>
      <rgbColor rgb="FF993366"/>
      <rgbColor rgb="FF333F50"/>
      <rgbColor rgb="FF333F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56909992913"/>
          <c:y val="4.6746501226374297E-2"/>
          <c:w val="0.87399007795889405"/>
          <c:h val="0.73770018756312195"/>
        </c:manualLayout>
      </c:layout>
      <c:barChart>
        <c:barDir val="col"/>
        <c:grouping val="clustered"/>
        <c:varyColors val="0"/>
        <c:ser>
          <c:idx val="0"/>
          <c:order val="0"/>
          <c:tx>
            <c:strRef>
              <c:f>'IN-PEI-MP-001'!$C$30</c:f>
              <c:strCache>
                <c:ptCount val="1"/>
                <c:pt idx="0">
                  <c:v>Resultado monitoreo</c:v>
                </c:pt>
              </c:strCache>
            </c:strRef>
          </c:tx>
          <c:spPr>
            <a:solidFill>
              <a:srgbClr val="004586"/>
            </a:solidFill>
            <a:ln w="25560">
              <a:noFill/>
            </a:ln>
          </c:spPr>
          <c:invertIfNegative val="0"/>
          <c:dLbls>
            <c:spPr>
              <a:noFill/>
              <a:ln>
                <a:noFill/>
              </a:ln>
              <a:effectLst/>
            </c:spPr>
            <c:txPr>
              <a:bodyPr wrap="square"/>
              <a:lstStyle/>
              <a:p>
                <a:pPr>
                  <a:defRPr sz="1100" b="0" strike="noStrike" spc="-1">
                    <a:solidFill>
                      <a:srgbClr val="000000"/>
                    </a:solidFill>
                    <a:latin typeface="Arial1"/>
                    <a:ea typeface="Arial1"/>
                  </a:defRPr>
                </a:pPr>
                <a:endParaRPr lang="es-CO"/>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'IN-PEI-MP-001'!$B$31:$B$42</c:f>
              <c:strCache>
                <c:ptCount val="5"/>
                <c:pt idx="0">
                  <c:v>Marzo</c:v>
                </c:pt>
                <c:pt idx="1">
                  <c:v>Junio</c:v>
                </c:pt>
                <c:pt idx="2">
                  <c:v>Septiembre</c:v>
                </c:pt>
                <c:pt idx="3">
                  <c:v>Diciembre</c:v>
                </c:pt>
                <c:pt idx="4">
                  <c:v>* 33% anual aporta a la sumatoria del Trienio equivalente 100% de cumplimiento</c:v>
                </c:pt>
              </c:strCache>
            </c:strRef>
          </c:cat>
          <c:val>
            <c:numRef>
              <c:f>'IN-PEI-MP-001'!$C$31:$C$34</c:f>
              <c:numCache>
                <c:formatCode>0%</c:formatCode>
                <c:ptCount val="4"/>
                <c:pt idx="0">
                  <c:v>0.08</c:v>
                </c:pt>
                <c:pt idx="1">
                  <c:v>0.19</c:v>
                </c:pt>
                <c:pt idx="2">
                  <c:v>0</c:v>
                </c:pt>
                <c:pt idx="3">
                  <c:v>0</c:v>
                </c:pt>
              </c:numCache>
            </c:numRef>
          </c:val>
          <c:extLst>
            <c:ext xmlns:c16="http://schemas.microsoft.com/office/drawing/2014/chart" uri="{C3380CC4-5D6E-409C-BE32-E72D297353CC}">
              <c16:uniqueId val="{00000000-6C6D-4C18-A4E9-A38EC5C1A6AC}"/>
            </c:ext>
          </c:extLst>
        </c:ser>
        <c:dLbls>
          <c:showLegendKey val="0"/>
          <c:showVal val="0"/>
          <c:showCatName val="0"/>
          <c:showSerName val="0"/>
          <c:showPercent val="0"/>
          <c:showBubbleSize val="0"/>
        </c:dLbls>
        <c:gapWidth val="150"/>
        <c:axId val="28236743"/>
        <c:axId val="18660885"/>
      </c:barChart>
      <c:lineChart>
        <c:grouping val="standard"/>
        <c:varyColors val="0"/>
        <c:ser>
          <c:idx val="1"/>
          <c:order val="1"/>
          <c:tx>
            <c:strRef>
              <c:f>'IN-PEI-MP-001'!$D$30</c:f>
              <c:strCache>
                <c:ptCount val="1"/>
                <c:pt idx="0">
                  <c:v>Resultado Meta Vigencia</c:v>
                </c:pt>
              </c:strCache>
            </c:strRef>
          </c:tx>
          <c:spPr>
            <a:ln w="28440">
              <a:solidFill>
                <a:srgbClr val="BE4B48"/>
              </a:solidFill>
              <a:round/>
            </a:ln>
          </c:spPr>
          <c:marker>
            <c:symbol val="none"/>
          </c:marker>
          <c:dLbls>
            <c:spPr>
              <a:noFill/>
              <a:ln>
                <a:noFill/>
              </a:ln>
              <a:effectLst/>
            </c:spPr>
            <c:txPr>
              <a:bodyPr wrap="square"/>
              <a:lstStyle/>
              <a:p>
                <a:pPr>
                  <a:defRPr sz="1100" b="0" strike="noStrike" spc="-1">
                    <a:solidFill>
                      <a:srgbClr val="000000"/>
                    </a:solidFill>
                    <a:latin typeface="Arial1"/>
                    <a:ea typeface="Arial1"/>
                  </a:defRPr>
                </a:pPr>
                <a:endParaRPr lang="es-CO"/>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'IN-PEI-MP-001'!$B$31:$B$42</c:f>
              <c:strCache>
                <c:ptCount val="5"/>
                <c:pt idx="0">
                  <c:v>Marzo</c:v>
                </c:pt>
                <c:pt idx="1">
                  <c:v>Junio</c:v>
                </c:pt>
                <c:pt idx="2">
                  <c:v>Septiembre</c:v>
                </c:pt>
                <c:pt idx="3">
                  <c:v>Diciembre</c:v>
                </c:pt>
                <c:pt idx="4">
                  <c:v>* 33% anual aporta a la sumatoria del Trienio equivalente 100% de cumplimiento</c:v>
                </c:pt>
              </c:strCache>
            </c:strRef>
          </c:cat>
          <c:val>
            <c:numRef>
              <c:f>'IN-PEI-MP-001'!$D$31:$D$34</c:f>
              <c:numCache>
                <c:formatCode>0%</c:formatCode>
                <c:ptCount val="4"/>
                <c:pt idx="0">
                  <c:v>0.33400000000000002</c:v>
                </c:pt>
                <c:pt idx="1">
                  <c:v>0.33400000000000002</c:v>
                </c:pt>
                <c:pt idx="2">
                  <c:v>0.33400000000000002</c:v>
                </c:pt>
                <c:pt idx="3">
                  <c:v>0.33400000000000002</c:v>
                </c:pt>
              </c:numCache>
            </c:numRef>
          </c:val>
          <c:smooth val="0"/>
          <c:extLst>
            <c:ext xmlns:c16="http://schemas.microsoft.com/office/drawing/2014/chart" uri="{C3380CC4-5D6E-409C-BE32-E72D297353CC}">
              <c16:uniqueId val="{00000001-6C6D-4C18-A4E9-A38EC5C1A6AC}"/>
            </c:ext>
          </c:extLst>
        </c:ser>
        <c:dLbls>
          <c:showLegendKey val="0"/>
          <c:showVal val="0"/>
          <c:showCatName val="0"/>
          <c:showSerName val="0"/>
          <c:showPercent val="0"/>
          <c:showBubbleSize val="0"/>
        </c:dLbls>
        <c:hiLowLines>
          <c:spPr>
            <a:ln w="0">
              <a:noFill/>
            </a:ln>
          </c:spPr>
        </c:hiLowLines>
        <c:marker val="1"/>
        <c:smooth val="0"/>
        <c:axId val="28236743"/>
        <c:axId val="18660885"/>
      </c:lineChart>
      <c:catAx>
        <c:axId val="28236743"/>
        <c:scaling>
          <c:orientation val="minMax"/>
        </c:scaling>
        <c:delete val="0"/>
        <c:axPos val="b"/>
        <c:numFmt formatCode="General" sourceLinked="0"/>
        <c:majorTickMark val="none"/>
        <c:minorTickMark val="none"/>
        <c:tickLblPos val="low"/>
        <c:spPr>
          <a:ln w="12600">
            <a:solidFill>
              <a:srgbClr val="B3B3B3"/>
            </a:solidFill>
            <a:round/>
          </a:ln>
        </c:spPr>
        <c:txPr>
          <a:bodyPr/>
          <a:lstStyle/>
          <a:p>
            <a:pPr>
              <a:defRPr sz="800" b="0" strike="noStrike" spc="-1">
                <a:solidFill>
                  <a:srgbClr val="000000"/>
                </a:solidFill>
                <a:latin typeface="Arial"/>
                <a:ea typeface="Calibri"/>
              </a:defRPr>
            </a:pPr>
            <a:endParaRPr lang="es-CO"/>
          </a:p>
        </c:txPr>
        <c:crossAx val="18660885"/>
        <c:crosses val="autoZero"/>
        <c:auto val="1"/>
        <c:lblAlgn val="ctr"/>
        <c:lblOffset val="100"/>
        <c:noMultiLvlLbl val="0"/>
      </c:catAx>
      <c:valAx>
        <c:axId val="18660885"/>
        <c:scaling>
          <c:orientation val="minMax"/>
        </c:scaling>
        <c:delete val="0"/>
        <c:axPos val="l"/>
        <c:majorGridlines>
          <c:spPr>
            <a:ln w="12600">
              <a:solidFill>
                <a:srgbClr val="B3B3B3"/>
              </a:solidFill>
              <a:round/>
            </a:ln>
          </c:spPr>
        </c:majorGridlines>
        <c:numFmt formatCode="0%" sourceLinked="0"/>
        <c:majorTickMark val="none"/>
        <c:minorTickMark val="none"/>
        <c:tickLblPos val="nextTo"/>
        <c:spPr>
          <a:ln w="12600">
            <a:solidFill>
              <a:srgbClr val="B3B3B3"/>
            </a:solidFill>
            <a:round/>
          </a:ln>
        </c:spPr>
        <c:txPr>
          <a:bodyPr/>
          <a:lstStyle/>
          <a:p>
            <a:pPr>
              <a:defRPr sz="1000" b="0" strike="noStrike" spc="-1">
                <a:solidFill>
                  <a:srgbClr val="000000"/>
                </a:solidFill>
                <a:latin typeface="Calibri"/>
                <a:ea typeface="Calibri"/>
              </a:defRPr>
            </a:pPr>
            <a:endParaRPr lang="es-CO"/>
          </a:p>
        </c:txPr>
        <c:crossAx val="28236743"/>
        <c:crosses val="autoZero"/>
        <c:crossBetween val="between"/>
      </c:valAx>
      <c:spPr>
        <a:noFill/>
        <a:ln w="12600">
          <a:solidFill>
            <a:srgbClr val="B3B3B3"/>
          </a:solidFill>
          <a:round/>
        </a:ln>
      </c:spPr>
    </c:plotArea>
    <c:legend>
      <c:legendPos val="r"/>
      <c:layout>
        <c:manualLayout>
          <c:xMode val="edge"/>
          <c:yMode val="edge"/>
          <c:x val="4.11764705882353E-2"/>
          <c:y val="0.87995960178906396"/>
          <c:w val="0.89871713090934902"/>
          <c:h val="9.7835497835497803E-2"/>
        </c:manualLayout>
      </c:layout>
      <c:overlay val="0"/>
      <c:spPr>
        <a:noFill/>
        <a:ln w="25560">
          <a:noFill/>
        </a:ln>
      </c:spPr>
      <c:txPr>
        <a:bodyPr/>
        <a:lstStyle/>
        <a:p>
          <a:pPr>
            <a:defRPr sz="775" b="0" strike="noStrike" spc="-1">
              <a:solidFill>
                <a:srgbClr val="000000"/>
              </a:solidFill>
              <a:latin typeface="Calibri"/>
              <a:ea typeface="Calibri"/>
            </a:defRPr>
          </a:pPr>
          <a:endParaRPr lang="es-CO"/>
        </a:p>
      </c:txPr>
    </c:legend>
    <c:plotVisOnly val="0"/>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23275625172"/>
          <c:y val="4.6769230769230799E-2"/>
          <c:w val="0.874196207749382"/>
          <c:h val="0.73796923076923104"/>
        </c:manualLayout>
      </c:layout>
      <c:barChart>
        <c:barDir val="col"/>
        <c:grouping val="clustered"/>
        <c:varyColors val="0"/>
        <c:ser>
          <c:idx val="0"/>
          <c:order val="0"/>
          <c:tx>
            <c:strRef>
              <c:f>'IN-PEI-MP-004'!$C$30</c:f>
              <c:strCache>
                <c:ptCount val="1"/>
                <c:pt idx="0">
                  <c:v>Resultado monitoreo</c:v>
                </c:pt>
              </c:strCache>
            </c:strRef>
          </c:tx>
          <c:spPr>
            <a:solidFill>
              <a:srgbClr val="004586"/>
            </a:solidFill>
            <a:ln w="25560">
              <a:noFill/>
            </a:ln>
          </c:spPr>
          <c:invertIfNegative val="0"/>
          <c:dLbls>
            <c:spPr>
              <a:noFill/>
              <a:ln>
                <a:noFill/>
              </a:ln>
              <a:effectLst/>
            </c:spPr>
            <c:txPr>
              <a:bodyPr wrap="square"/>
              <a:lstStyle/>
              <a:p>
                <a:pPr>
                  <a:defRPr sz="1100" b="0" strike="noStrike" spc="-1">
                    <a:solidFill>
                      <a:srgbClr val="000000"/>
                    </a:solidFill>
                    <a:latin typeface="Arial1"/>
                    <a:ea typeface="Arial1"/>
                  </a:defRPr>
                </a:pPr>
                <a:endParaRPr lang="es-CO"/>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('IN-PEI-MP-004'!$B$31,'IN-PEI-MP-004'!$B$33,'IN-PEI-MP-004'!$B$35,'IN-PEI-MP-004'!$B$37:$B$42)</c:f>
              <c:strCache>
                <c:ptCount val="4"/>
                <c:pt idx="0">
                  <c:v>Junio 2022
Diciembre 2022</c:v>
                </c:pt>
                <c:pt idx="1">
                  <c:v>Junio 2023
Diciembre 2023</c:v>
                </c:pt>
                <c:pt idx="2">
                  <c:v>Junio 2024
Diciembre 2024</c:v>
                </c:pt>
                <c:pt idx="3">
                  <c:v>* 35% anual aporta a la sumatoria del Trienio equivalente 100% de cumplimiento</c:v>
                </c:pt>
              </c:strCache>
            </c:strRef>
          </c:cat>
          <c:val>
            <c:numRef>
              <c:f>('IN-PEI-MP-004'!$C$31,'IN-PEI-MP-004'!$C$33,'IN-PEI-MP-004'!$C$35)</c:f>
              <c:numCache>
                <c:formatCode>0%</c:formatCode>
                <c:ptCount val="3"/>
                <c:pt idx="0">
                  <c:v>0.105</c:v>
                </c:pt>
                <c:pt idx="1">
                  <c:v>0</c:v>
                </c:pt>
                <c:pt idx="2">
                  <c:v>0</c:v>
                </c:pt>
              </c:numCache>
            </c:numRef>
          </c:val>
          <c:extLst>
            <c:ext xmlns:c16="http://schemas.microsoft.com/office/drawing/2014/chart" uri="{C3380CC4-5D6E-409C-BE32-E72D297353CC}">
              <c16:uniqueId val="{00000000-FBF7-47DF-B406-5F6D586219BB}"/>
            </c:ext>
          </c:extLst>
        </c:ser>
        <c:dLbls>
          <c:showLegendKey val="0"/>
          <c:showVal val="0"/>
          <c:showCatName val="0"/>
          <c:showSerName val="0"/>
          <c:showPercent val="0"/>
          <c:showBubbleSize val="0"/>
        </c:dLbls>
        <c:gapWidth val="150"/>
        <c:axId val="23708154"/>
        <c:axId val="15115551"/>
      </c:barChart>
      <c:lineChart>
        <c:grouping val="standard"/>
        <c:varyColors val="0"/>
        <c:ser>
          <c:idx val="1"/>
          <c:order val="1"/>
          <c:tx>
            <c:strRef>
              <c:f>'IN-PEI-MP-004'!$D$30</c:f>
              <c:strCache>
                <c:ptCount val="1"/>
                <c:pt idx="0">
                  <c:v>Resultado Meta Vigencia</c:v>
                </c:pt>
              </c:strCache>
            </c:strRef>
          </c:tx>
          <c:spPr>
            <a:ln w="28440">
              <a:solidFill>
                <a:srgbClr val="BE4B48"/>
              </a:solidFill>
              <a:round/>
            </a:ln>
          </c:spPr>
          <c:marker>
            <c:symbol val="none"/>
          </c:marker>
          <c:dLbls>
            <c:spPr>
              <a:noFill/>
              <a:ln>
                <a:noFill/>
              </a:ln>
              <a:effectLst/>
            </c:spPr>
            <c:txPr>
              <a:bodyPr wrap="square"/>
              <a:lstStyle/>
              <a:p>
                <a:pPr>
                  <a:defRPr sz="1100" b="0" strike="noStrike" spc="-1">
                    <a:solidFill>
                      <a:srgbClr val="000000"/>
                    </a:solidFill>
                    <a:latin typeface="Arial1"/>
                    <a:ea typeface="Arial1"/>
                  </a:defRPr>
                </a:pPr>
                <a:endParaRPr lang="es-CO"/>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('IN-PEI-MP-004'!$B$31,'IN-PEI-MP-004'!$B$33,'IN-PEI-MP-004'!$B$35,'IN-PEI-MP-004'!$B$37:$B$42)</c:f>
              <c:strCache>
                <c:ptCount val="4"/>
                <c:pt idx="0">
                  <c:v>Junio 2022
Diciembre 2022</c:v>
                </c:pt>
                <c:pt idx="1">
                  <c:v>Junio 2023
Diciembre 2023</c:v>
                </c:pt>
                <c:pt idx="2">
                  <c:v>Junio 2024
Diciembre 2024</c:v>
                </c:pt>
                <c:pt idx="3">
                  <c:v>* 35% anual aporta a la sumatoria del Trienio equivalente 100% de cumplimiento</c:v>
                </c:pt>
              </c:strCache>
            </c:strRef>
          </c:cat>
          <c:val>
            <c:numRef>
              <c:f>('IN-PEI-MP-004'!$D$31,'IN-PEI-MP-004'!$D$33,'IN-PEI-MP-004'!$D$35)</c:f>
              <c:numCache>
                <c:formatCode>0%</c:formatCode>
                <c:ptCount val="3"/>
                <c:pt idx="0">
                  <c:v>0.35</c:v>
                </c:pt>
                <c:pt idx="1">
                  <c:v>0.35</c:v>
                </c:pt>
                <c:pt idx="2">
                  <c:v>0.3</c:v>
                </c:pt>
              </c:numCache>
            </c:numRef>
          </c:val>
          <c:smooth val="0"/>
          <c:extLst>
            <c:ext xmlns:c16="http://schemas.microsoft.com/office/drawing/2014/chart" uri="{C3380CC4-5D6E-409C-BE32-E72D297353CC}">
              <c16:uniqueId val="{00000001-FBF7-47DF-B406-5F6D586219BB}"/>
            </c:ext>
          </c:extLst>
        </c:ser>
        <c:dLbls>
          <c:showLegendKey val="0"/>
          <c:showVal val="0"/>
          <c:showCatName val="0"/>
          <c:showSerName val="0"/>
          <c:showPercent val="0"/>
          <c:showBubbleSize val="0"/>
        </c:dLbls>
        <c:hiLowLines>
          <c:spPr>
            <a:ln w="0">
              <a:noFill/>
            </a:ln>
          </c:spPr>
        </c:hiLowLines>
        <c:marker val="1"/>
        <c:smooth val="0"/>
        <c:axId val="23708154"/>
        <c:axId val="15115551"/>
      </c:lineChart>
      <c:catAx>
        <c:axId val="23708154"/>
        <c:scaling>
          <c:orientation val="minMax"/>
        </c:scaling>
        <c:delete val="0"/>
        <c:axPos val="b"/>
        <c:numFmt formatCode="General" sourceLinked="0"/>
        <c:majorTickMark val="none"/>
        <c:minorTickMark val="none"/>
        <c:tickLblPos val="low"/>
        <c:spPr>
          <a:ln w="12600">
            <a:solidFill>
              <a:srgbClr val="B3B3B3"/>
            </a:solidFill>
            <a:round/>
          </a:ln>
        </c:spPr>
        <c:txPr>
          <a:bodyPr/>
          <a:lstStyle/>
          <a:p>
            <a:pPr>
              <a:defRPr sz="800" b="0" strike="noStrike" spc="-1">
                <a:solidFill>
                  <a:srgbClr val="000000"/>
                </a:solidFill>
                <a:latin typeface="Arial"/>
                <a:ea typeface="Calibri"/>
              </a:defRPr>
            </a:pPr>
            <a:endParaRPr lang="es-CO"/>
          </a:p>
        </c:txPr>
        <c:crossAx val="15115551"/>
        <c:crosses val="autoZero"/>
        <c:auto val="1"/>
        <c:lblAlgn val="ctr"/>
        <c:lblOffset val="100"/>
        <c:noMultiLvlLbl val="0"/>
      </c:catAx>
      <c:valAx>
        <c:axId val="15115551"/>
        <c:scaling>
          <c:orientation val="minMax"/>
        </c:scaling>
        <c:delete val="0"/>
        <c:axPos val="l"/>
        <c:majorGridlines>
          <c:spPr>
            <a:ln w="12600">
              <a:solidFill>
                <a:srgbClr val="B3B3B3"/>
              </a:solidFill>
              <a:round/>
            </a:ln>
          </c:spPr>
        </c:majorGridlines>
        <c:numFmt formatCode="0%" sourceLinked="0"/>
        <c:majorTickMark val="none"/>
        <c:minorTickMark val="none"/>
        <c:tickLblPos val="nextTo"/>
        <c:spPr>
          <a:ln w="12600">
            <a:solidFill>
              <a:srgbClr val="B3B3B3"/>
            </a:solidFill>
            <a:round/>
          </a:ln>
        </c:spPr>
        <c:txPr>
          <a:bodyPr/>
          <a:lstStyle/>
          <a:p>
            <a:pPr>
              <a:defRPr sz="1000" b="0" strike="noStrike" spc="-1">
                <a:solidFill>
                  <a:srgbClr val="000000"/>
                </a:solidFill>
                <a:latin typeface="Calibri"/>
                <a:ea typeface="Calibri"/>
              </a:defRPr>
            </a:pPr>
            <a:endParaRPr lang="es-CO"/>
          </a:p>
        </c:txPr>
        <c:crossAx val="23708154"/>
        <c:crosses val="autoZero"/>
        <c:crossBetween val="between"/>
      </c:valAx>
      <c:spPr>
        <a:noFill/>
        <a:ln w="12600">
          <a:solidFill>
            <a:srgbClr val="B3B3B3"/>
          </a:solidFill>
          <a:round/>
        </a:ln>
      </c:spPr>
    </c:plotArea>
    <c:legend>
      <c:legendPos val="r"/>
      <c:layout>
        <c:manualLayout>
          <c:xMode val="edge"/>
          <c:yMode val="edge"/>
          <c:x val="4.1165155262434701E-2"/>
          <c:y val="0.88"/>
          <c:w val="0.89875783225239103"/>
          <c:h val="9.7858197932053206E-2"/>
        </c:manualLayout>
      </c:layout>
      <c:overlay val="0"/>
      <c:spPr>
        <a:noFill/>
        <a:ln w="25560">
          <a:noFill/>
        </a:ln>
      </c:spPr>
      <c:txPr>
        <a:bodyPr/>
        <a:lstStyle/>
        <a:p>
          <a:pPr>
            <a:defRPr sz="775" b="0" strike="noStrike" spc="-1">
              <a:solidFill>
                <a:srgbClr val="000000"/>
              </a:solidFill>
              <a:latin typeface="Calibri"/>
              <a:ea typeface="Calibri"/>
            </a:defRPr>
          </a:pPr>
          <a:endParaRPr lang="es-CO"/>
        </a:p>
      </c:txPr>
    </c:legend>
    <c:plotVisOnly val="0"/>
    <c:dispBlanksAs val="gap"/>
    <c:showDLblsOverMax val="1"/>
  </c:chart>
  <c:spPr>
    <a:solidFill>
      <a:srgbClr val="FFFFFF"/>
    </a:solid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27253806551"/>
          <c:y val="4.6753906746283803E-2"/>
          <c:w val="0.87419213495453996"/>
          <c:h val="0.737771566509973"/>
        </c:manualLayout>
      </c:layout>
      <c:barChart>
        <c:barDir val="col"/>
        <c:grouping val="clustered"/>
        <c:varyColors val="0"/>
        <c:ser>
          <c:idx val="0"/>
          <c:order val="0"/>
          <c:tx>
            <c:strRef>
              <c:f>'IN-PEI-MP-005'!$C$30</c:f>
              <c:strCache>
                <c:ptCount val="1"/>
                <c:pt idx="0">
                  <c:v>Resultado monitoreo</c:v>
                </c:pt>
              </c:strCache>
            </c:strRef>
          </c:tx>
          <c:spPr>
            <a:solidFill>
              <a:srgbClr val="004586"/>
            </a:solidFill>
            <a:ln w="25560">
              <a:noFill/>
            </a:ln>
          </c:spPr>
          <c:invertIfNegative val="0"/>
          <c:dLbls>
            <c:spPr>
              <a:noFill/>
              <a:ln>
                <a:noFill/>
              </a:ln>
              <a:effectLst/>
            </c:spPr>
            <c:txPr>
              <a:bodyPr wrap="square"/>
              <a:lstStyle/>
              <a:p>
                <a:pPr>
                  <a:defRPr sz="1100" b="0" strike="noStrike" spc="-1">
                    <a:solidFill>
                      <a:srgbClr val="000000"/>
                    </a:solidFill>
                    <a:latin typeface="Arial1"/>
                    <a:ea typeface="Arial1"/>
                  </a:defRPr>
                </a:pPr>
                <a:endParaRPr lang="es-CO"/>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'IN-PEI-MP-005'!$B$31:$B$42</c:f>
              <c:strCache>
                <c:ptCount val="5"/>
                <c:pt idx="0">
                  <c:v>Marzo</c:v>
                </c:pt>
                <c:pt idx="1">
                  <c:v>Junio</c:v>
                </c:pt>
                <c:pt idx="2">
                  <c:v>Septiembre</c:v>
                </c:pt>
                <c:pt idx="3">
                  <c:v>Diciembre</c:v>
                </c:pt>
                <c:pt idx="4">
                  <c:v>* Pormedio de los trimestres equivalente 100% de cumplimiento de la meta</c:v>
                </c:pt>
              </c:strCache>
            </c:strRef>
          </c:cat>
          <c:val>
            <c:numRef>
              <c:f>'IN-PEI-MP-005'!$C$31:$C$34</c:f>
              <c:numCache>
                <c:formatCode>0%</c:formatCode>
                <c:ptCount val="4"/>
                <c:pt idx="0">
                  <c:v>0</c:v>
                </c:pt>
                <c:pt idx="1">
                  <c:v>1</c:v>
                </c:pt>
                <c:pt idx="2">
                  <c:v>0</c:v>
                </c:pt>
                <c:pt idx="3">
                  <c:v>0</c:v>
                </c:pt>
              </c:numCache>
            </c:numRef>
          </c:val>
          <c:extLst>
            <c:ext xmlns:c16="http://schemas.microsoft.com/office/drawing/2014/chart" uri="{C3380CC4-5D6E-409C-BE32-E72D297353CC}">
              <c16:uniqueId val="{00000000-7B4F-439B-840A-90AE198D3C77}"/>
            </c:ext>
          </c:extLst>
        </c:ser>
        <c:dLbls>
          <c:showLegendKey val="0"/>
          <c:showVal val="0"/>
          <c:showCatName val="0"/>
          <c:showSerName val="0"/>
          <c:showPercent val="0"/>
          <c:showBubbleSize val="0"/>
        </c:dLbls>
        <c:gapWidth val="150"/>
        <c:axId val="10962662"/>
        <c:axId val="63680161"/>
      </c:barChart>
      <c:lineChart>
        <c:grouping val="standard"/>
        <c:varyColors val="0"/>
        <c:ser>
          <c:idx val="1"/>
          <c:order val="1"/>
          <c:tx>
            <c:strRef>
              <c:f>'IN-PEI-MP-005'!$D$30</c:f>
              <c:strCache>
                <c:ptCount val="1"/>
                <c:pt idx="0">
                  <c:v>Resultado Meta Vigencia</c:v>
                </c:pt>
              </c:strCache>
            </c:strRef>
          </c:tx>
          <c:spPr>
            <a:ln w="28440">
              <a:solidFill>
                <a:srgbClr val="BE4B48"/>
              </a:solidFill>
              <a:round/>
            </a:ln>
          </c:spPr>
          <c:marker>
            <c:symbol val="none"/>
          </c:marker>
          <c:dLbls>
            <c:spPr>
              <a:noFill/>
              <a:ln>
                <a:noFill/>
              </a:ln>
              <a:effectLst/>
            </c:spPr>
            <c:txPr>
              <a:bodyPr wrap="square"/>
              <a:lstStyle/>
              <a:p>
                <a:pPr>
                  <a:defRPr sz="1100" b="0" strike="noStrike" spc="-1">
                    <a:solidFill>
                      <a:srgbClr val="000000"/>
                    </a:solidFill>
                    <a:latin typeface="Arial1"/>
                    <a:ea typeface="Arial1"/>
                  </a:defRPr>
                </a:pPr>
                <a:endParaRPr lang="es-CO"/>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'IN-PEI-MP-005'!$B$31:$B$42</c:f>
              <c:strCache>
                <c:ptCount val="5"/>
                <c:pt idx="0">
                  <c:v>Marzo</c:v>
                </c:pt>
                <c:pt idx="1">
                  <c:v>Junio</c:v>
                </c:pt>
                <c:pt idx="2">
                  <c:v>Septiembre</c:v>
                </c:pt>
                <c:pt idx="3">
                  <c:v>Diciembre</c:v>
                </c:pt>
                <c:pt idx="4">
                  <c:v>* Pormedio de los trimestres equivalente 100% de cumplimiento de la meta</c:v>
                </c:pt>
              </c:strCache>
            </c:strRef>
          </c:cat>
          <c:val>
            <c:numRef>
              <c:f>'IN-PEI-MP-005'!$D$31:$D$34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7B4F-439B-840A-90AE198D3C77}"/>
            </c:ext>
          </c:extLst>
        </c:ser>
        <c:dLbls>
          <c:showLegendKey val="0"/>
          <c:showVal val="0"/>
          <c:showCatName val="0"/>
          <c:showSerName val="0"/>
          <c:showPercent val="0"/>
          <c:showBubbleSize val="0"/>
        </c:dLbls>
        <c:hiLowLines>
          <c:spPr>
            <a:ln w="0">
              <a:noFill/>
            </a:ln>
          </c:spPr>
        </c:hiLowLines>
        <c:marker val="1"/>
        <c:smooth val="0"/>
        <c:axId val="10962662"/>
        <c:axId val="63680161"/>
      </c:lineChart>
      <c:catAx>
        <c:axId val="10962662"/>
        <c:scaling>
          <c:orientation val="minMax"/>
        </c:scaling>
        <c:delete val="0"/>
        <c:axPos val="b"/>
        <c:numFmt formatCode="General" sourceLinked="0"/>
        <c:majorTickMark val="none"/>
        <c:minorTickMark val="none"/>
        <c:tickLblPos val="low"/>
        <c:spPr>
          <a:ln w="12600">
            <a:solidFill>
              <a:srgbClr val="B3B3B3"/>
            </a:solidFill>
            <a:round/>
          </a:ln>
        </c:spPr>
        <c:txPr>
          <a:bodyPr/>
          <a:lstStyle/>
          <a:p>
            <a:pPr>
              <a:defRPr sz="800" b="0" strike="noStrike" spc="-1">
                <a:solidFill>
                  <a:srgbClr val="000000"/>
                </a:solidFill>
                <a:latin typeface="Arial"/>
                <a:ea typeface="Calibri"/>
              </a:defRPr>
            </a:pPr>
            <a:endParaRPr lang="es-CO"/>
          </a:p>
        </c:txPr>
        <c:crossAx val="63680161"/>
        <c:crosses val="autoZero"/>
        <c:auto val="1"/>
        <c:lblAlgn val="ctr"/>
        <c:lblOffset val="100"/>
        <c:noMultiLvlLbl val="0"/>
      </c:catAx>
      <c:valAx>
        <c:axId val="63680161"/>
        <c:scaling>
          <c:orientation val="minMax"/>
        </c:scaling>
        <c:delete val="0"/>
        <c:axPos val="l"/>
        <c:majorGridlines>
          <c:spPr>
            <a:ln w="12600">
              <a:solidFill>
                <a:srgbClr val="B3B3B3"/>
              </a:solidFill>
              <a:round/>
            </a:ln>
          </c:spPr>
        </c:majorGridlines>
        <c:numFmt formatCode="0%" sourceLinked="0"/>
        <c:majorTickMark val="none"/>
        <c:minorTickMark val="none"/>
        <c:tickLblPos val="nextTo"/>
        <c:spPr>
          <a:ln w="12600">
            <a:solidFill>
              <a:srgbClr val="B3B3B3"/>
            </a:solidFill>
            <a:round/>
          </a:ln>
        </c:spPr>
        <c:txPr>
          <a:bodyPr/>
          <a:lstStyle/>
          <a:p>
            <a:pPr>
              <a:defRPr sz="1000" b="0" strike="noStrike" spc="-1">
                <a:solidFill>
                  <a:srgbClr val="000000"/>
                </a:solidFill>
                <a:latin typeface="Calibri"/>
                <a:ea typeface="Calibri"/>
              </a:defRPr>
            </a:pPr>
            <a:endParaRPr lang="es-CO"/>
          </a:p>
        </c:txPr>
        <c:crossAx val="10962662"/>
        <c:crosses val="autoZero"/>
        <c:crossBetween val="between"/>
      </c:valAx>
      <c:spPr>
        <a:noFill/>
        <a:ln w="12600">
          <a:solidFill>
            <a:srgbClr val="B3B3B3"/>
          </a:solidFill>
          <a:round/>
        </a:ln>
      </c:spPr>
    </c:plotArea>
    <c:legend>
      <c:legendPos val="r"/>
      <c:layout>
        <c:manualLayout>
          <c:xMode val="edge"/>
          <c:yMode val="edge"/>
          <c:x val="4.1132654178990001E-2"/>
          <c:y val="0.87993901664337404"/>
          <c:w val="0.89872377718135499"/>
          <c:h val="9.7839898348157595E-2"/>
        </c:manualLayout>
      </c:layout>
      <c:overlay val="0"/>
      <c:spPr>
        <a:noFill/>
        <a:ln w="25560">
          <a:noFill/>
        </a:ln>
      </c:spPr>
      <c:txPr>
        <a:bodyPr/>
        <a:lstStyle/>
        <a:p>
          <a:pPr>
            <a:defRPr sz="775" b="0" strike="noStrike" spc="-1">
              <a:solidFill>
                <a:srgbClr val="000000"/>
              </a:solidFill>
              <a:latin typeface="Calibri"/>
              <a:ea typeface="Calibri"/>
            </a:defRPr>
          </a:pPr>
          <a:endParaRPr lang="es-CO"/>
        </a:p>
      </c:txPr>
    </c:legend>
    <c:plotVisOnly val="0"/>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533520</xdr:colOff>
      <xdr:row>23</xdr:row>
      <xdr:rowOff>122760</xdr:rowOff>
    </xdr:from>
    <xdr:to>
      <xdr:col>0</xdr:col>
      <xdr:colOff>1846440</xdr:colOff>
      <xdr:row>24</xdr:row>
      <xdr:rowOff>344160</xdr:rowOff>
    </xdr:to>
    <xdr:pic>
      <xdr:nvPicPr>
        <xdr:cNvPr id="2" name="image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33520" y="122760"/>
          <a:ext cx="1312920" cy="840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427320</xdr:colOff>
      <xdr:row>29</xdr:row>
      <xdr:rowOff>95400</xdr:rowOff>
    </xdr:from>
    <xdr:to>
      <xdr:col>15</xdr:col>
      <xdr:colOff>490680</xdr:colOff>
      <xdr:row>39</xdr:row>
      <xdr:rowOff>9000</xdr:rowOff>
    </xdr:to>
    <xdr:graphicFrame macro="">
      <xdr:nvGraphicFramePr>
        <xdr:cNvPr id="2" name="Gráfico 3">
          <a:extLst>
            <a:ext uri="{FF2B5EF4-FFF2-40B4-BE49-F238E27FC236}">
              <a16:creationId xmlns:a16="http://schemas.microsoft.com/office/drawing/2014/main" id="{0E11005C-104D-48BC-A55C-155E2B2CC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500400</xdr:colOff>
      <xdr:row>0</xdr:row>
      <xdr:rowOff>71280</xdr:rowOff>
    </xdr:from>
    <xdr:to>
      <xdr:col>2</xdr:col>
      <xdr:colOff>120600</xdr:colOff>
      <xdr:row>3</xdr:row>
      <xdr:rowOff>156240</xdr:rowOff>
    </xdr:to>
    <xdr:pic>
      <xdr:nvPicPr>
        <xdr:cNvPr id="3" name="Imagen 22">
          <a:extLst>
            <a:ext uri="{FF2B5EF4-FFF2-40B4-BE49-F238E27FC236}">
              <a16:creationId xmlns:a16="http://schemas.microsoft.com/office/drawing/2014/main" id="{EEED38CE-9A41-4A4D-BA7A-D0FB6A412386}"/>
            </a:ext>
          </a:extLst>
        </xdr:cNvPr>
        <xdr:cNvPicPr/>
      </xdr:nvPicPr>
      <xdr:blipFill>
        <a:blip xmlns:r="http://schemas.openxmlformats.org/officeDocument/2006/relationships" r:embed="rId2"/>
        <a:stretch/>
      </xdr:blipFill>
      <xdr:spPr>
        <a:xfrm>
          <a:off x="929025" y="71280"/>
          <a:ext cx="648900" cy="59931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450360</xdr:colOff>
      <xdr:row>29</xdr:row>
      <xdr:rowOff>27000</xdr:rowOff>
    </xdr:from>
    <xdr:to>
      <xdr:col>18</xdr:col>
      <xdr:colOff>3240</xdr:colOff>
      <xdr:row>40</xdr:row>
      <xdr:rowOff>141480</xdr:rowOff>
    </xdr:to>
    <xdr:graphicFrame macro="">
      <xdr:nvGraphicFramePr>
        <xdr:cNvPr id="2" name="Gráfico 3">
          <a:extLst>
            <a:ext uri="{FF2B5EF4-FFF2-40B4-BE49-F238E27FC236}">
              <a16:creationId xmlns:a16="http://schemas.microsoft.com/office/drawing/2014/main" id="{48B288ED-55EF-4FC3-98DE-13ECF2318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500400</xdr:colOff>
      <xdr:row>0</xdr:row>
      <xdr:rowOff>71280</xdr:rowOff>
    </xdr:from>
    <xdr:to>
      <xdr:col>1</xdr:col>
      <xdr:colOff>1035720</xdr:colOff>
      <xdr:row>3</xdr:row>
      <xdr:rowOff>163800</xdr:rowOff>
    </xdr:to>
    <xdr:pic>
      <xdr:nvPicPr>
        <xdr:cNvPr id="3" name="Imagen 22">
          <a:extLst>
            <a:ext uri="{FF2B5EF4-FFF2-40B4-BE49-F238E27FC236}">
              <a16:creationId xmlns:a16="http://schemas.microsoft.com/office/drawing/2014/main" id="{04926D01-1A74-409D-95EE-5F7A3D7BEC79}"/>
            </a:ext>
          </a:extLst>
        </xdr:cNvPr>
        <xdr:cNvPicPr/>
      </xdr:nvPicPr>
      <xdr:blipFill>
        <a:blip xmlns:r="http://schemas.openxmlformats.org/officeDocument/2006/relationships" r:embed="rId2"/>
        <a:stretch/>
      </xdr:blipFill>
      <xdr:spPr>
        <a:xfrm>
          <a:off x="929025" y="71280"/>
          <a:ext cx="535320" cy="60687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427320</xdr:colOff>
      <xdr:row>29</xdr:row>
      <xdr:rowOff>95400</xdr:rowOff>
    </xdr:from>
    <xdr:to>
      <xdr:col>18</xdr:col>
      <xdr:colOff>2880</xdr:colOff>
      <xdr:row>40</xdr:row>
      <xdr:rowOff>80640</xdr:rowOff>
    </xdr:to>
    <xdr:graphicFrame macro="">
      <xdr:nvGraphicFramePr>
        <xdr:cNvPr id="2" name="Gráfico 3">
          <a:extLst>
            <a:ext uri="{FF2B5EF4-FFF2-40B4-BE49-F238E27FC236}">
              <a16:creationId xmlns:a16="http://schemas.microsoft.com/office/drawing/2014/main" id="{B0DF4235-877A-4FE6-9A2D-B676B83F5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500400</xdr:colOff>
      <xdr:row>0</xdr:row>
      <xdr:rowOff>71280</xdr:rowOff>
    </xdr:from>
    <xdr:to>
      <xdr:col>2</xdr:col>
      <xdr:colOff>120600</xdr:colOff>
      <xdr:row>3</xdr:row>
      <xdr:rowOff>163800</xdr:rowOff>
    </xdr:to>
    <xdr:pic>
      <xdr:nvPicPr>
        <xdr:cNvPr id="3" name="Imagen 22">
          <a:extLst>
            <a:ext uri="{FF2B5EF4-FFF2-40B4-BE49-F238E27FC236}">
              <a16:creationId xmlns:a16="http://schemas.microsoft.com/office/drawing/2014/main" id="{3E632A59-A9F0-4261-83F9-6320DBD8423E}"/>
            </a:ext>
          </a:extLst>
        </xdr:cNvPr>
        <xdr:cNvPicPr/>
      </xdr:nvPicPr>
      <xdr:blipFill>
        <a:blip xmlns:r="http://schemas.openxmlformats.org/officeDocument/2006/relationships" r:embed="rId2"/>
        <a:stretch/>
      </xdr:blipFill>
      <xdr:spPr>
        <a:xfrm>
          <a:off x="929025" y="71280"/>
          <a:ext cx="648900" cy="60687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I-MP-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PEI-MP-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I-MP-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MP-001"/>
    </sheetNames>
    <sheetDataSet>
      <sheetData sheetId="0">
        <row r="30">
          <cell r="C30" t="str">
            <v>Resultado monitoreo</v>
          </cell>
          <cell r="D30" t="str">
            <v>Resultado Meta Vigencia</v>
          </cell>
        </row>
        <row r="31">
          <cell r="B31" t="str">
            <v>Marzo</v>
          </cell>
          <cell r="C31">
            <v>0.08</v>
          </cell>
          <cell r="D31">
            <v>0.33400000000000002</v>
          </cell>
        </row>
        <row r="32">
          <cell r="B32" t="str">
            <v>Junio</v>
          </cell>
          <cell r="C32">
            <v>0.19</v>
          </cell>
          <cell r="D32">
            <v>0.33400000000000002</v>
          </cell>
        </row>
        <row r="33">
          <cell r="B33" t="str">
            <v>Septiembre</v>
          </cell>
          <cell r="C33">
            <v>0</v>
          </cell>
          <cell r="D33">
            <v>0.33400000000000002</v>
          </cell>
        </row>
        <row r="34">
          <cell r="B34" t="str">
            <v>Diciembre</v>
          </cell>
          <cell r="C34">
            <v>0</v>
          </cell>
          <cell r="D34">
            <v>0.33400000000000002</v>
          </cell>
        </row>
        <row r="35">
          <cell r="B35" t="str">
            <v>* 33% anual aporta a la sumatoria del Trienio equivalente 100% de cumplimiento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MP-004"/>
    </sheetNames>
    <sheetDataSet>
      <sheetData sheetId="0">
        <row r="30">
          <cell r="C30" t="str">
            <v>Resultado monitoreo</v>
          </cell>
          <cell r="D30" t="str">
            <v>Resultado Meta Vigencia</v>
          </cell>
        </row>
        <row r="31">
          <cell r="B31" t="str">
            <v>Junio 2022
Diciembre 2022</v>
          </cell>
          <cell r="C31">
            <v>0.105</v>
          </cell>
          <cell r="D31">
            <v>0.35</v>
          </cell>
        </row>
        <row r="33">
          <cell r="B33" t="str">
            <v>Junio 2023
Diciembre 2023</v>
          </cell>
          <cell r="C33">
            <v>0</v>
          </cell>
          <cell r="D33">
            <v>0.35</v>
          </cell>
        </row>
        <row r="35">
          <cell r="B35" t="str">
            <v>Junio 2024
Diciembre 2024</v>
          </cell>
          <cell r="C35">
            <v>0</v>
          </cell>
          <cell r="D35">
            <v>0.3</v>
          </cell>
        </row>
        <row r="37">
          <cell r="B37" t="str">
            <v>* 35% anual aporta a la sumatoria del Trienio equivalente 100% de cumplimiento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MP-005"/>
    </sheetNames>
    <sheetDataSet>
      <sheetData sheetId="0">
        <row r="30">
          <cell r="C30" t="str">
            <v>Resultado monitoreo</v>
          </cell>
          <cell r="D30" t="str">
            <v>Resultado Meta Vigencia</v>
          </cell>
        </row>
        <row r="31">
          <cell r="B31" t="str">
            <v>Marzo</v>
          </cell>
          <cell r="C31">
            <v>0</v>
          </cell>
          <cell r="D31">
            <v>1</v>
          </cell>
        </row>
        <row r="32">
          <cell r="B32" t="str">
            <v>Junio</v>
          </cell>
          <cell r="C32">
            <v>1</v>
          </cell>
          <cell r="D32">
            <v>1</v>
          </cell>
        </row>
        <row r="33">
          <cell r="B33" t="str">
            <v>Septiembre</v>
          </cell>
          <cell r="C33">
            <v>0</v>
          </cell>
          <cell r="D33">
            <v>1</v>
          </cell>
        </row>
        <row r="34">
          <cell r="B34" t="str">
            <v>Diciembre</v>
          </cell>
          <cell r="C34">
            <v>0</v>
          </cell>
          <cell r="D34">
            <v>1</v>
          </cell>
        </row>
        <row r="35">
          <cell r="B35" t="str">
            <v>* Pormedio de los trimestres equivalente 100% de cumplimiento de la meta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96"/>
  <sheetViews>
    <sheetView tabSelected="1" topLeftCell="A82" zoomScale="66" zoomScaleNormal="66" workbookViewId="0">
      <selection activeCell="F151" sqref="F151:H151"/>
    </sheetView>
  </sheetViews>
  <sheetFormatPr baseColWidth="10" defaultColWidth="14.42578125" defaultRowHeight="12.75"/>
  <cols>
    <col min="1" max="1" width="54.5703125" style="1" customWidth="1"/>
    <col min="2" max="2" width="49.42578125" style="1" customWidth="1"/>
    <col min="3" max="3" width="58.5703125" style="1" customWidth="1"/>
    <col min="4" max="4" width="68.28515625" style="1" customWidth="1"/>
    <col min="5" max="6" width="67.140625" style="1" customWidth="1"/>
    <col min="7" max="7" width="91.140625" style="1" customWidth="1"/>
    <col min="8" max="9" width="67.140625" style="1" customWidth="1"/>
    <col min="10" max="10" width="55.140625" style="1" customWidth="1"/>
    <col min="11" max="11" width="49.42578125" style="1" customWidth="1"/>
    <col min="12" max="12" width="44.7109375" style="1" customWidth="1"/>
    <col min="13" max="13" width="31.5703125" style="1" customWidth="1"/>
    <col min="14" max="15" width="14.42578125" style="1" customWidth="1"/>
    <col min="16" max="17" width="14.42578125" customWidth="1"/>
    <col min="18" max="39" width="14.42578125" style="1" customWidth="1"/>
    <col min="40" max="40" width="42" style="1" customWidth="1"/>
    <col min="41" max="41" width="143.28515625" style="1" customWidth="1"/>
    <col min="42" max="42" width="122.42578125" style="1" customWidth="1"/>
    <col min="43" max="43" width="92.5703125" style="1" customWidth="1"/>
    <col min="44" max="44" width="28.42578125" style="1" customWidth="1"/>
    <col min="45" max="45" width="35" style="1" customWidth="1"/>
    <col min="46" max="1024" width="14.42578125" style="1"/>
  </cols>
  <sheetData>
    <row r="1" spans="1:49" ht="24" hidden="1" customHeight="1">
      <c r="A1" s="207"/>
      <c r="B1" s="208" t="s">
        <v>0</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 t="s">
        <v>1</v>
      </c>
      <c r="AS1" s="3" t="s">
        <v>2</v>
      </c>
      <c r="AT1" s="4"/>
      <c r="AU1" s="4"/>
      <c r="AV1" s="4"/>
      <c r="AW1" s="4"/>
    </row>
    <row r="2" spans="1:49" ht="24" hidden="1" customHeight="1">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 t="s">
        <v>3</v>
      </c>
      <c r="AS2" s="3">
        <v>14</v>
      </c>
      <c r="AT2" s="4"/>
      <c r="AU2" s="4"/>
      <c r="AV2" s="4"/>
      <c r="AW2" s="4"/>
    </row>
    <row r="3" spans="1:49" ht="24" hidden="1" customHeight="1">
      <c r="A3" s="207"/>
      <c r="B3" s="209" t="s">
        <v>4</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 t="s">
        <v>5</v>
      </c>
      <c r="AS3" s="3" t="s">
        <v>6</v>
      </c>
      <c r="AT3" s="4"/>
      <c r="AU3" s="4"/>
      <c r="AV3" s="4"/>
      <c r="AW3" s="4"/>
    </row>
    <row r="4" spans="1:49" ht="24" hidden="1" customHeight="1">
      <c r="A4" s="207"/>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5" t="s">
        <v>7</v>
      </c>
      <c r="AS4" s="6">
        <v>44728</v>
      </c>
      <c r="AT4" s="4"/>
      <c r="AU4" s="4"/>
      <c r="AV4" s="4"/>
      <c r="AW4" s="4"/>
    </row>
    <row r="5" spans="1:49" hidden="1">
      <c r="A5" s="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9"/>
      <c r="AS5" s="9"/>
      <c r="AT5" s="4"/>
      <c r="AU5" s="4"/>
      <c r="AV5" s="4"/>
      <c r="AW5" s="4"/>
    </row>
    <row r="6" spans="1:49" ht="14.25" hidden="1">
      <c r="A6" s="10"/>
      <c r="B6" s="10"/>
      <c r="C6" s="10"/>
      <c r="D6" s="10"/>
      <c r="E6" s="10"/>
      <c r="F6" s="10"/>
      <c r="G6" s="10"/>
      <c r="H6" s="10"/>
      <c r="I6" s="10"/>
      <c r="J6" s="10"/>
      <c r="K6" s="10"/>
      <c r="L6" s="10"/>
      <c r="M6" s="10"/>
      <c r="N6" s="10"/>
      <c r="O6" s="10"/>
      <c r="P6" s="10"/>
      <c r="Q6" s="10"/>
      <c r="R6" s="10"/>
      <c r="S6" s="4"/>
      <c r="T6" s="4"/>
      <c r="U6" s="4"/>
      <c r="V6" s="4"/>
      <c r="W6" s="4"/>
      <c r="X6" s="4"/>
      <c r="Y6" s="4"/>
      <c r="Z6" s="4"/>
      <c r="AA6" s="4"/>
      <c r="AB6" s="4"/>
      <c r="AC6" s="4"/>
      <c r="AD6" s="4"/>
      <c r="AE6" s="4"/>
      <c r="AF6" s="4"/>
      <c r="AG6" s="4"/>
      <c r="AH6" s="4"/>
      <c r="AI6" s="4"/>
      <c r="AJ6" s="4"/>
      <c r="AK6" s="4"/>
      <c r="AL6" s="11"/>
      <c r="AM6" s="11"/>
      <c r="AN6" s="11"/>
      <c r="AO6" s="11"/>
      <c r="AP6" s="11"/>
      <c r="AQ6" s="11"/>
      <c r="AR6" s="11"/>
      <c r="AS6" s="4"/>
      <c r="AT6" s="4"/>
      <c r="AU6" s="4"/>
      <c r="AV6" s="4"/>
      <c r="AW6" s="4"/>
    </row>
    <row r="7" spans="1:49" ht="37.5" customHeight="1" thickBot="1">
      <c r="A7" s="12" t="s">
        <v>8</v>
      </c>
      <c r="B7" s="13"/>
      <c r="C7" s="14">
        <v>44811</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row>
    <row r="8" spans="1:49" ht="29.25" customHeight="1" thickBot="1">
      <c r="A8" s="15"/>
      <c r="B8" s="10"/>
      <c r="C8" s="11"/>
      <c r="D8" s="10"/>
      <c r="E8" s="10"/>
      <c r="F8" s="10"/>
      <c r="G8" s="10"/>
      <c r="H8" s="10"/>
      <c r="I8" s="10"/>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ht="18" customHeight="1" thickBot="1">
      <c r="A9" s="12" t="s">
        <v>9</v>
      </c>
      <c r="B9" s="10"/>
      <c r="C9" s="16">
        <v>2022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row>
    <row r="10" spans="1:49" ht="28.5" customHeight="1">
      <c r="A10" s="15"/>
      <c r="B10" s="10"/>
      <c r="C10" s="11"/>
      <c r="D10" s="10"/>
      <c r="E10" s="10"/>
      <c r="F10" s="10"/>
      <c r="G10" s="10"/>
      <c r="H10" s="10"/>
      <c r="I10" s="10"/>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row>
    <row r="11" spans="1:49" ht="15" customHeight="1">
      <c r="A11" s="12" t="s">
        <v>10</v>
      </c>
      <c r="B11" s="13"/>
      <c r="C11" s="95" t="s">
        <v>11</v>
      </c>
      <c r="D11" s="10"/>
      <c r="E11" s="10"/>
      <c r="F11" s="10"/>
      <c r="G11" s="10"/>
      <c r="H11" s="10"/>
      <c r="I11" s="10"/>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49" ht="26.25" customHeight="1">
      <c r="A12" s="15"/>
      <c r="B12" s="10"/>
      <c r="C12" s="11"/>
      <c r="D12" s="10"/>
      <c r="E12" s="10"/>
      <c r="F12" s="10"/>
      <c r="G12" s="10"/>
      <c r="H12" s="10"/>
      <c r="I12" s="10"/>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row>
    <row r="13" spans="1:49" ht="15" customHeight="1">
      <c r="A13" s="12" t="s">
        <v>12</v>
      </c>
      <c r="B13" s="10"/>
      <c r="C13" s="16" t="s">
        <v>13</v>
      </c>
      <c r="D13" s="10"/>
      <c r="E13" s="10"/>
      <c r="F13" s="10"/>
      <c r="G13" s="10"/>
      <c r="H13" s="10"/>
      <c r="I13" s="10"/>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row>
    <row r="14" spans="1:49" ht="18" customHeight="1" thickBot="1">
      <c r="A14" s="15"/>
      <c r="B14" s="10"/>
      <c r="C14" s="11"/>
      <c r="D14" s="10"/>
      <c r="E14" s="10"/>
      <c r="F14" s="10"/>
      <c r="G14" s="10"/>
      <c r="H14" s="10"/>
      <c r="I14" s="10"/>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49" ht="21.75" customHeight="1" thickBot="1">
      <c r="A15" s="12" t="s">
        <v>14</v>
      </c>
      <c r="B15" s="13"/>
      <c r="C15" s="16" t="s">
        <v>15</v>
      </c>
      <c r="D15" s="10"/>
      <c r="E15" s="10"/>
      <c r="F15" s="10"/>
      <c r="G15" s="10"/>
      <c r="H15" s="10"/>
      <c r="I15" s="10"/>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ht="20.25" customHeight="1" thickBot="1">
      <c r="A16" s="4"/>
      <c r="B16" s="4"/>
      <c r="C16" s="17"/>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row>
    <row r="17" spans="1:49" ht="21.75" customHeight="1" thickBot="1">
      <c r="A17" s="18" t="s">
        <v>16</v>
      </c>
      <c r="C17" s="16" t="s">
        <v>17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49" ht="15.75" customHeight="1">
      <c r="A18" s="10"/>
      <c r="B18" s="10"/>
      <c r="C18" s="10"/>
      <c r="D18" s="10"/>
      <c r="E18" s="10"/>
      <c r="F18" s="10"/>
      <c r="G18" s="10"/>
      <c r="H18" s="10"/>
      <c r="I18" s="10"/>
      <c r="J18" s="10"/>
      <c r="K18" s="10"/>
      <c r="L18" s="10"/>
      <c r="M18" s="10"/>
      <c r="N18" s="10"/>
      <c r="O18" s="10"/>
      <c r="P18" s="10"/>
      <c r="Q18" s="10"/>
      <c r="R18" s="10"/>
      <c r="S18" s="10"/>
      <c r="T18" s="10"/>
      <c r="U18" s="10"/>
      <c r="V18" s="11"/>
      <c r="W18" s="19"/>
      <c r="X18" s="11"/>
      <c r="Y18" s="11"/>
      <c r="Z18" s="11"/>
      <c r="AA18" s="11"/>
      <c r="AB18" s="11"/>
      <c r="AC18" s="20"/>
      <c r="AD18" s="11"/>
      <c r="AE18" s="11"/>
      <c r="AF18" s="11"/>
      <c r="AG18" s="21"/>
      <c r="AH18" s="21"/>
      <c r="AI18" s="21"/>
      <c r="AJ18" s="21"/>
      <c r="AK18" s="21"/>
      <c r="AL18" s="11"/>
      <c r="AM18" s="11"/>
      <c r="AN18" s="11"/>
      <c r="AO18" s="11"/>
      <c r="AP18" s="11"/>
      <c r="AQ18" s="11"/>
      <c r="AR18" s="11"/>
      <c r="AS18" s="11"/>
      <c r="AT18" s="4"/>
      <c r="AU18" s="4"/>
      <c r="AV18" s="4"/>
      <c r="AW18" s="4"/>
    </row>
    <row r="19" spans="1:49" ht="13.5" customHeight="1">
      <c r="A19" s="210" t="s">
        <v>18</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4"/>
      <c r="AU19" s="4"/>
      <c r="AV19" s="4"/>
      <c r="AW19" s="4"/>
    </row>
    <row r="20" spans="1:49" ht="33"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row>
    <row r="21" spans="1:49" ht="19.5" customHeight="1" thickBo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row>
    <row r="22" spans="1:49" ht="26.25" customHeight="1" thickBot="1">
      <c r="A22" s="211" t="s">
        <v>19</v>
      </c>
      <c r="B22" s="211"/>
      <c r="C22" s="211"/>
      <c r="D22" s="211"/>
      <c r="E22" s="211"/>
      <c r="F22" s="211"/>
      <c r="G22" s="211"/>
      <c r="H22" s="211"/>
      <c r="I22" s="211"/>
      <c r="J22" s="211"/>
      <c r="K22" s="211"/>
      <c r="L22" s="211"/>
      <c r="M22" s="211"/>
      <c r="N22" s="130" t="s">
        <v>20</v>
      </c>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212" t="s">
        <v>21</v>
      </c>
      <c r="AP22" s="212"/>
      <c r="AQ22" s="212"/>
      <c r="AR22" s="212"/>
      <c r="AS22" s="212"/>
      <c r="AT22" s="4"/>
      <c r="AU22" s="4"/>
      <c r="AV22" s="4"/>
      <c r="AW22" s="4"/>
    </row>
    <row r="23" spans="1:49" ht="27" customHeight="1" thickBot="1">
      <c r="A23" s="213" t="s">
        <v>22</v>
      </c>
      <c r="B23" s="213"/>
      <c r="C23" s="213"/>
      <c r="D23" s="213"/>
      <c r="E23" s="213"/>
      <c r="F23" s="213" t="s">
        <v>23</v>
      </c>
      <c r="G23" s="213"/>
      <c r="H23" s="213"/>
      <c r="I23" s="213"/>
      <c r="J23" s="213"/>
      <c r="K23" s="213"/>
      <c r="L23" s="213"/>
      <c r="M23" s="213"/>
      <c r="N23" s="214" t="s">
        <v>24</v>
      </c>
      <c r="O23" s="214"/>
      <c r="P23" s="135" t="s">
        <v>25</v>
      </c>
      <c r="Q23" s="135"/>
      <c r="R23" s="123" t="s">
        <v>26</v>
      </c>
      <c r="S23" s="123"/>
      <c r="T23" s="123" t="s">
        <v>27</v>
      </c>
      <c r="U23" s="123"/>
      <c r="V23" s="123" t="s">
        <v>28</v>
      </c>
      <c r="W23" s="123"/>
      <c r="X23" s="123" t="s">
        <v>29</v>
      </c>
      <c r="Y23" s="123"/>
      <c r="Z23" s="123" t="s">
        <v>30</v>
      </c>
      <c r="AA23" s="123"/>
      <c r="AB23" s="123" t="s">
        <v>31</v>
      </c>
      <c r="AC23" s="123"/>
      <c r="AD23" s="123" t="s">
        <v>32</v>
      </c>
      <c r="AE23" s="123"/>
      <c r="AF23" s="123" t="s">
        <v>33</v>
      </c>
      <c r="AG23" s="123"/>
      <c r="AH23" s="123" t="s">
        <v>34</v>
      </c>
      <c r="AI23" s="123"/>
      <c r="AJ23" s="123" t="s">
        <v>35</v>
      </c>
      <c r="AK23" s="123"/>
      <c r="AL23" s="123" t="s">
        <v>36</v>
      </c>
      <c r="AM23" s="123"/>
      <c r="AN23" s="215" t="s">
        <v>37</v>
      </c>
      <c r="AO23" s="212"/>
      <c r="AP23" s="212"/>
      <c r="AQ23" s="212"/>
      <c r="AR23" s="212"/>
      <c r="AS23" s="212"/>
      <c r="AT23" s="4"/>
      <c r="AU23" s="4"/>
      <c r="AV23" s="4"/>
      <c r="AW23" s="4"/>
    </row>
    <row r="24" spans="1:49" ht="48.75" customHeight="1" thickBot="1">
      <c r="A24" s="203" t="s">
        <v>38</v>
      </c>
      <c r="B24" s="203" t="s">
        <v>39</v>
      </c>
      <c r="C24" s="203" t="s">
        <v>40</v>
      </c>
      <c r="D24" s="204" t="s">
        <v>41</v>
      </c>
      <c r="E24" s="204" t="s">
        <v>42</v>
      </c>
      <c r="F24" s="205" t="s">
        <v>43</v>
      </c>
      <c r="G24" s="205" t="s">
        <v>44</v>
      </c>
      <c r="H24" s="206" t="s">
        <v>45</v>
      </c>
      <c r="I24" s="206" t="s">
        <v>46</v>
      </c>
      <c r="J24" s="194" t="s">
        <v>47</v>
      </c>
      <c r="K24" s="194" t="s">
        <v>48</v>
      </c>
      <c r="L24" s="195" t="s">
        <v>49</v>
      </c>
      <c r="M24" s="195" t="s">
        <v>50</v>
      </c>
      <c r="N24" s="214"/>
      <c r="O24" s="214"/>
      <c r="P24" s="135"/>
      <c r="Q24" s="135"/>
      <c r="R24" s="123"/>
      <c r="S24" s="123"/>
      <c r="T24" s="123"/>
      <c r="U24" s="123"/>
      <c r="V24" s="123"/>
      <c r="W24" s="123"/>
      <c r="X24" s="123"/>
      <c r="Y24" s="123"/>
      <c r="Z24" s="123"/>
      <c r="AA24" s="123"/>
      <c r="AB24" s="123"/>
      <c r="AC24" s="123"/>
      <c r="AD24" s="123"/>
      <c r="AE24" s="123"/>
      <c r="AF24" s="123"/>
      <c r="AG24" s="123"/>
      <c r="AH24" s="123" t="s">
        <v>26</v>
      </c>
      <c r="AI24" s="123"/>
      <c r="AJ24" s="123"/>
      <c r="AK24" s="123"/>
      <c r="AL24" s="123" t="s">
        <v>26</v>
      </c>
      <c r="AM24" s="123"/>
      <c r="AN24" s="215"/>
      <c r="AO24" s="196" t="s">
        <v>51</v>
      </c>
      <c r="AP24" s="198" t="s">
        <v>52</v>
      </c>
      <c r="AQ24" s="130" t="s">
        <v>53</v>
      </c>
      <c r="AR24" s="200" t="s">
        <v>54</v>
      </c>
      <c r="AS24" s="201" t="s">
        <v>55</v>
      </c>
      <c r="AT24" s="4"/>
      <c r="AU24" s="4"/>
      <c r="AV24" s="4"/>
      <c r="AW24" s="4"/>
    </row>
    <row r="25" spans="1:49" ht="36.75" customHeight="1" thickBot="1">
      <c r="A25" s="203"/>
      <c r="B25" s="203"/>
      <c r="C25" s="203"/>
      <c r="D25" s="204"/>
      <c r="E25" s="204"/>
      <c r="F25" s="205"/>
      <c r="G25" s="205"/>
      <c r="H25" s="206"/>
      <c r="I25" s="206"/>
      <c r="J25" s="194"/>
      <c r="K25" s="194"/>
      <c r="L25" s="195"/>
      <c r="M25" s="195"/>
      <c r="N25" s="22" t="s">
        <v>56</v>
      </c>
      <c r="O25" s="22" t="s">
        <v>57</v>
      </c>
      <c r="P25" s="23" t="s">
        <v>58</v>
      </c>
      <c r="Q25" s="23" t="s">
        <v>59</v>
      </c>
      <c r="R25" s="22" t="s">
        <v>58</v>
      </c>
      <c r="S25" s="22" t="s">
        <v>59</v>
      </c>
      <c r="T25" s="22" t="s">
        <v>58</v>
      </c>
      <c r="U25" s="22" t="s">
        <v>59</v>
      </c>
      <c r="V25" s="22" t="s">
        <v>58</v>
      </c>
      <c r="W25" s="22" t="s">
        <v>59</v>
      </c>
      <c r="X25" s="22" t="s">
        <v>58</v>
      </c>
      <c r="Y25" s="22" t="s">
        <v>59</v>
      </c>
      <c r="Z25" s="22" t="s">
        <v>58</v>
      </c>
      <c r="AA25" s="22" t="s">
        <v>59</v>
      </c>
      <c r="AB25" s="22" t="s">
        <v>58</v>
      </c>
      <c r="AC25" s="22" t="s">
        <v>59</v>
      </c>
      <c r="AD25" s="22" t="s">
        <v>58</v>
      </c>
      <c r="AE25" s="22" t="s">
        <v>59</v>
      </c>
      <c r="AF25" s="22" t="s">
        <v>58</v>
      </c>
      <c r="AG25" s="22" t="s">
        <v>59</v>
      </c>
      <c r="AH25" s="22" t="s">
        <v>58</v>
      </c>
      <c r="AI25" s="22" t="s">
        <v>59</v>
      </c>
      <c r="AJ25" s="22" t="s">
        <v>58</v>
      </c>
      <c r="AK25" s="22" t="s">
        <v>59</v>
      </c>
      <c r="AL25" s="22" t="s">
        <v>58</v>
      </c>
      <c r="AM25" s="22" t="s">
        <v>59</v>
      </c>
      <c r="AN25" s="215"/>
      <c r="AO25" s="197"/>
      <c r="AP25" s="199"/>
      <c r="AQ25" s="119"/>
      <c r="AR25" s="200"/>
      <c r="AS25" s="201"/>
      <c r="AT25" s="4"/>
      <c r="AU25" s="4"/>
      <c r="AV25" s="4"/>
      <c r="AW25" s="4"/>
    </row>
    <row r="26" spans="1:49" ht="25.5" customHeight="1" thickBot="1">
      <c r="A26" s="136" t="s">
        <v>60</v>
      </c>
      <c r="B26" s="136" t="s">
        <v>61</v>
      </c>
      <c r="C26" s="136" t="s">
        <v>62</v>
      </c>
      <c r="D26" s="136" t="s">
        <v>63</v>
      </c>
      <c r="E26" s="202" t="s">
        <v>64</v>
      </c>
      <c r="F26" s="138" t="s">
        <v>65</v>
      </c>
      <c r="G26" s="151" t="s">
        <v>66</v>
      </c>
      <c r="H26" s="193" t="s">
        <v>67</v>
      </c>
      <c r="I26" s="139" t="s">
        <v>68</v>
      </c>
      <c r="J26" s="160" t="s">
        <v>69</v>
      </c>
      <c r="K26" s="141">
        <v>44593</v>
      </c>
      <c r="L26" s="141">
        <v>44910</v>
      </c>
      <c r="M26" s="116" t="s">
        <v>70</v>
      </c>
      <c r="N26" s="125">
        <v>0.5</v>
      </c>
      <c r="O26" s="125">
        <f>N26*(P26+R26+T26+V26+X26+Z26+AB26+AD26+AF26+AH26+AJ26+AL26)</f>
        <v>0.5</v>
      </c>
      <c r="P26" s="142"/>
      <c r="Q26" s="142"/>
      <c r="R26" s="125"/>
      <c r="S26" s="125"/>
      <c r="T26" s="125"/>
      <c r="U26" s="125"/>
      <c r="V26" s="125">
        <v>0.25</v>
      </c>
      <c r="W26" s="125">
        <v>0.25</v>
      </c>
      <c r="X26" s="125"/>
      <c r="Y26" s="125"/>
      <c r="Z26" s="125"/>
      <c r="AA26" s="125"/>
      <c r="AB26" s="125">
        <v>0.25</v>
      </c>
      <c r="AC26" s="125"/>
      <c r="AD26" s="125"/>
      <c r="AE26" s="125"/>
      <c r="AF26" s="125"/>
      <c r="AG26" s="125"/>
      <c r="AH26" s="125">
        <v>0.25</v>
      </c>
      <c r="AI26" s="125"/>
      <c r="AJ26" s="125"/>
      <c r="AK26" s="125"/>
      <c r="AL26" s="125">
        <v>0.25</v>
      </c>
      <c r="AM26" s="125"/>
      <c r="AN26" s="126">
        <f>N26*(Q26+S26+U26+W26+Y26+AA26+AC26+AE26+AG26+AI26+AK26+AM26)</f>
        <v>0.125</v>
      </c>
      <c r="AO26" s="94" t="s">
        <v>71</v>
      </c>
      <c r="AP26" s="94" t="s">
        <v>72</v>
      </c>
      <c r="AQ26" s="94" t="s">
        <v>72</v>
      </c>
      <c r="AR26" s="26"/>
      <c r="AS26" s="127">
        <f>SUM(AR26:AR29)</f>
        <v>0.25</v>
      </c>
      <c r="AT26" s="4"/>
      <c r="AU26" s="4"/>
      <c r="AV26" s="4"/>
      <c r="AW26" s="4"/>
    </row>
    <row r="27" spans="1:49" ht="25.5" customHeight="1" thickBot="1">
      <c r="A27" s="136"/>
      <c r="B27" s="136"/>
      <c r="C27" s="136"/>
      <c r="D27" s="136"/>
      <c r="E27" s="202"/>
      <c r="F27" s="138"/>
      <c r="G27" s="151"/>
      <c r="H27" s="193"/>
      <c r="I27" s="139"/>
      <c r="J27" s="160"/>
      <c r="K27" s="141"/>
      <c r="L27" s="141"/>
      <c r="M27" s="116"/>
      <c r="N27" s="125"/>
      <c r="O27" s="125"/>
      <c r="P27" s="142"/>
      <c r="Q27" s="142"/>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6"/>
      <c r="AO27" s="35" t="s">
        <v>73</v>
      </c>
      <c r="AP27" s="28" t="s">
        <v>74</v>
      </c>
      <c r="AQ27" s="28" t="s">
        <v>75</v>
      </c>
      <c r="AR27" s="29">
        <v>0.25</v>
      </c>
      <c r="AS27" s="127"/>
      <c r="AT27" s="4"/>
      <c r="AU27" s="4"/>
      <c r="AV27" s="4"/>
      <c r="AW27" s="4"/>
    </row>
    <row r="28" spans="1:49" ht="25.5" customHeight="1" thickBot="1">
      <c r="A28" s="136"/>
      <c r="B28" s="136"/>
      <c r="C28" s="136"/>
      <c r="D28" s="136"/>
      <c r="E28" s="202"/>
      <c r="F28" s="138"/>
      <c r="G28" s="151"/>
      <c r="H28" s="193"/>
      <c r="I28" s="139"/>
      <c r="J28" s="160"/>
      <c r="K28" s="141"/>
      <c r="L28" s="141"/>
      <c r="M28" s="116"/>
      <c r="N28" s="125"/>
      <c r="O28" s="125"/>
      <c r="P28" s="142"/>
      <c r="Q28" s="142"/>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6"/>
      <c r="AO28" s="30" t="s">
        <v>76</v>
      </c>
      <c r="AP28" s="31" t="s">
        <v>76</v>
      </c>
      <c r="AQ28" s="31" t="s">
        <v>76</v>
      </c>
      <c r="AR28" s="29"/>
      <c r="AS28" s="127"/>
      <c r="AT28" s="4"/>
      <c r="AU28" s="4"/>
      <c r="AV28" s="4"/>
      <c r="AW28" s="4"/>
    </row>
    <row r="29" spans="1:49" ht="25.5" customHeight="1" thickBot="1">
      <c r="A29" s="136"/>
      <c r="B29" s="136"/>
      <c r="C29" s="136"/>
      <c r="D29" s="136"/>
      <c r="E29" s="202"/>
      <c r="F29" s="138"/>
      <c r="G29" s="151"/>
      <c r="H29" s="193"/>
      <c r="I29" s="139"/>
      <c r="J29" s="160"/>
      <c r="K29" s="141"/>
      <c r="L29" s="141"/>
      <c r="M29" s="116"/>
      <c r="N29" s="125"/>
      <c r="O29" s="125"/>
      <c r="P29" s="142"/>
      <c r="Q29" s="142"/>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6"/>
      <c r="AO29" s="86" t="s">
        <v>77</v>
      </c>
      <c r="AP29" s="86" t="s">
        <v>77</v>
      </c>
      <c r="AQ29" s="86" t="s">
        <v>77</v>
      </c>
      <c r="AR29" s="47">
        <f>AI26+AK26+AM26</f>
        <v>0</v>
      </c>
      <c r="AS29" s="127"/>
      <c r="AT29" s="4"/>
      <c r="AU29" s="4"/>
      <c r="AV29" s="4"/>
      <c r="AW29" s="4"/>
    </row>
    <row r="30" spans="1:49" ht="25.5" customHeight="1" thickBot="1">
      <c r="A30" s="136"/>
      <c r="B30" s="136"/>
      <c r="C30" s="136"/>
      <c r="D30" s="136"/>
      <c r="E30" s="202"/>
      <c r="F30" s="138" t="s">
        <v>78</v>
      </c>
      <c r="G30" s="151" t="s">
        <v>79</v>
      </c>
      <c r="H30" s="193" t="s">
        <v>80</v>
      </c>
      <c r="I30" s="139" t="s">
        <v>81</v>
      </c>
      <c r="J30" s="160" t="s">
        <v>69</v>
      </c>
      <c r="K30" s="141">
        <v>44593</v>
      </c>
      <c r="L30" s="141">
        <v>44910</v>
      </c>
      <c r="M30" s="116" t="s">
        <v>70</v>
      </c>
      <c r="N30" s="125">
        <v>0.5</v>
      </c>
      <c r="O30" s="125">
        <f>N30*(P30+R30+T30+V30+X30+Z30+AB30+AD30+AF30+AH30+AJ30+AL30)</f>
        <v>0.49999999999999994</v>
      </c>
      <c r="P30" s="142"/>
      <c r="Q30" s="142"/>
      <c r="R30" s="125"/>
      <c r="S30" s="125"/>
      <c r="T30" s="125"/>
      <c r="U30" s="125"/>
      <c r="V30" s="125">
        <v>0.15</v>
      </c>
      <c r="W30" s="125">
        <v>0.15</v>
      </c>
      <c r="X30" s="125"/>
      <c r="Y30" s="125"/>
      <c r="Z30" s="125"/>
      <c r="AA30" s="125"/>
      <c r="AB30" s="125">
        <v>0.15</v>
      </c>
      <c r="AC30" s="125"/>
      <c r="AD30" s="125"/>
      <c r="AE30" s="125"/>
      <c r="AF30" s="125"/>
      <c r="AG30" s="125"/>
      <c r="AH30" s="125">
        <v>0.35</v>
      </c>
      <c r="AI30" s="125"/>
      <c r="AJ30" s="125"/>
      <c r="AK30" s="125"/>
      <c r="AL30" s="125">
        <v>0.35</v>
      </c>
      <c r="AM30" s="125"/>
      <c r="AN30" s="126">
        <f>N30*(Q30+S30+U30+W30+Y30+AA30+AC30+AE30+AG30+AI30+AK30+AM30)</f>
        <v>7.4999999999999997E-2</v>
      </c>
      <c r="AO30" s="86" t="s">
        <v>72</v>
      </c>
      <c r="AP30" s="86" t="s">
        <v>72</v>
      </c>
      <c r="AQ30" s="86" t="s">
        <v>72</v>
      </c>
      <c r="AR30" s="47">
        <v>0</v>
      </c>
      <c r="AS30" s="127">
        <f>SUM(AR30:AR33)</f>
        <v>0.15</v>
      </c>
      <c r="AT30" s="4"/>
      <c r="AU30" s="4"/>
      <c r="AV30" s="4"/>
      <c r="AW30" s="4"/>
    </row>
    <row r="31" spans="1:49" ht="25.5" customHeight="1" thickBot="1">
      <c r="A31" s="136"/>
      <c r="B31" s="136"/>
      <c r="C31" s="136"/>
      <c r="D31" s="136"/>
      <c r="E31" s="202"/>
      <c r="F31" s="138"/>
      <c r="G31" s="151"/>
      <c r="H31" s="193"/>
      <c r="I31" s="139"/>
      <c r="J31" s="160"/>
      <c r="K31" s="141"/>
      <c r="L31" s="141"/>
      <c r="M31" s="116"/>
      <c r="N31" s="125"/>
      <c r="O31" s="125"/>
      <c r="P31" s="142"/>
      <c r="Q31" s="142"/>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6"/>
      <c r="AO31" s="35" t="s">
        <v>82</v>
      </c>
      <c r="AP31" s="28" t="s">
        <v>83</v>
      </c>
      <c r="AQ31" s="28" t="s">
        <v>84</v>
      </c>
      <c r="AR31" s="29">
        <f>W30+Y30+AA30</f>
        <v>0.15</v>
      </c>
      <c r="AS31" s="127"/>
      <c r="AT31" s="4"/>
      <c r="AU31" s="4"/>
      <c r="AV31" s="4"/>
      <c r="AW31" s="4"/>
    </row>
    <row r="32" spans="1:49" ht="25.5" customHeight="1" thickBot="1">
      <c r="A32" s="136"/>
      <c r="B32" s="136"/>
      <c r="C32" s="136"/>
      <c r="D32" s="136"/>
      <c r="E32" s="202"/>
      <c r="F32" s="138"/>
      <c r="G32" s="151"/>
      <c r="H32" s="193"/>
      <c r="I32" s="139"/>
      <c r="J32" s="160"/>
      <c r="K32" s="141"/>
      <c r="L32" s="141"/>
      <c r="M32" s="116"/>
      <c r="N32" s="125"/>
      <c r="O32" s="125"/>
      <c r="P32" s="142"/>
      <c r="Q32" s="142"/>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6"/>
      <c r="AO32" s="86" t="s">
        <v>76</v>
      </c>
      <c r="AP32" s="86" t="s">
        <v>76</v>
      </c>
      <c r="AQ32" s="31" t="s">
        <v>76</v>
      </c>
      <c r="AR32" s="29">
        <f>AC30+AE30+AG30</f>
        <v>0</v>
      </c>
      <c r="AS32" s="127"/>
      <c r="AT32" s="4"/>
      <c r="AU32" s="4"/>
      <c r="AV32" s="4"/>
      <c r="AW32" s="4"/>
    </row>
    <row r="33" spans="1:49" ht="25.5" customHeight="1">
      <c r="A33" s="136"/>
      <c r="B33" s="136"/>
      <c r="C33" s="136"/>
      <c r="D33" s="136"/>
      <c r="E33" s="202"/>
      <c r="F33" s="138"/>
      <c r="G33" s="151"/>
      <c r="H33" s="193"/>
      <c r="I33" s="139"/>
      <c r="J33" s="160"/>
      <c r="K33" s="141"/>
      <c r="L33" s="141"/>
      <c r="M33" s="116"/>
      <c r="N33" s="125"/>
      <c r="O33" s="125"/>
      <c r="P33" s="142"/>
      <c r="Q33" s="142"/>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6"/>
      <c r="AO33" s="86" t="s">
        <v>77</v>
      </c>
      <c r="AP33" s="86" t="s">
        <v>77</v>
      </c>
      <c r="AQ33" s="33" t="s">
        <v>77</v>
      </c>
      <c r="AR33" s="34">
        <f>AI30+AK30+AM30</f>
        <v>0</v>
      </c>
      <c r="AS33" s="127"/>
      <c r="AT33" s="4"/>
      <c r="AU33" s="4"/>
      <c r="AV33" s="4"/>
      <c r="AW33" s="4"/>
    </row>
    <row r="34" spans="1:49" ht="25.5" customHeight="1">
      <c r="A34" s="136" t="s">
        <v>85</v>
      </c>
      <c r="B34" s="136" t="s">
        <v>86</v>
      </c>
      <c r="C34" s="136" t="s">
        <v>87</v>
      </c>
      <c r="D34" s="136" t="s">
        <v>88</v>
      </c>
      <c r="E34" s="136" t="s">
        <v>89</v>
      </c>
      <c r="F34" s="138" t="s">
        <v>90</v>
      </c>
      <c r="G34" s="146" t="s">
        <v>91</v>
      </c>
      <c r="H34" s="138" t="s">
        <v>92</v>
      </c>
      <c r="I34" s="139" t="s">
        <v>93</v>
      </c>
      <c r="J34" s="160" t="s">
        <v>69</v>
      </c>
      <c r="K34" s="141">
        <v>44593</v>
      </c>
      <c r="L34" s="141">
        <v>44910</v>
      </c>
      <c r="M34" s="116" t="s">
        <v>94</v>
      </c>
      <c r="N34" s="125">
        <v>1</v>
      </c>
      <c r="O34" s="125">
        <f>N34*(P34+R34+T34+V34+X34+Z34+AB34+AD34+AF34+AH34+AJ34+AL34)</f>
        <v>0.99999999999999989</v>
      </c>
      <c r="P34" s="142"/>
      <c r="Q34" s="142"/>
      <c r="R34" s="125"/>
      <c r="S34" s="125"/>
      <c r="T34" s="125"/>
      <c r="U34" s="125"/>
      <c r="V34" s="125">
        <v>0.15</v>
      </c>
      <c r="W34" s="125">
        <v>0.15</v>
      </c>
      <c r="X34" s="125"/>
      <c r="Y34" s="125"/>
      <c r="Z34" s="125"/>
      <c r="AA34" s="125"/>
      <c r="AB34" s="125">
        <v>0.15</v>
      </c>
      <c r="AC34" s="125"/>
      <c r="AD34" s="125"/>
      <c r="AE34" s="125"/>
      <c r="AF34" s="125"/>
      <c r="AG34" s="125"/>
      <c r="AH34" s="125">
        <v>0.35</v>
      </c>
      <c r="AI34" s="125"/>
      <c r="AJ34" s="125"/>
      <c r="AK34" s="125"/>
      <c r="AL34" s="125">
        <v>0.35</v>
      </c>
      <c r="AM34" s="125"/>
      <c r="AN34" s="126">
        <f>N34*(Q34+S34+U34+W34+Y34+AA34+AC34+AE34+AG34+AI34+AK34+AM34)</f>
        <v>0.15</v>
      </c>
      <c r="AO34" s="86" t="s">
        <v>72</v>
      </c>
      <c r="AP34" s="86" t="s">
        <v>72</v>
      </c>
      <c r="AQ34" s="36" t="s">
        <v>72</v>
      </c>
      <c r="AR34" s="26">
        <v>0</v>
      </c>
      <c r="AS34" s="127">
        <f>SUM(AR34:AR37)</f>
        <v>0.15</v>
      </c>
      <c r="AT34" s="4"/>
      <c r="AU34" s="4"/>
      <c r="AV34" s="4"/>
      <c r="AW34" s="4"/>
    </row>
    <row r="35" spans="1:49" ht="25.5" customHeight="1">
      <c r="A35" s="136"/>
      <c r="B35" s="136"/>
      <c r="C35" s="136"/>
      <c r="D35" s="136"/>
      <c r="E35" s="136"/>
      <c r="F35" s="138"/>
      <c r="G35" s="146"/>
      <c r="H35" s="138"/>
      <c r="I35" s="139"/>
      <c r="J35" s="160"/>
      <c r="K35" s="141"/>
      <c r="L35" s="141"/>
      <c r="M35" s="116"/>
      <c r="N35" s="125"/>
      <c r="O35" s="125"/>
      <c r="P35" s="142"/>
      <c r="Q35" s="142"/>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6"/>
      <c r="AO35" s="27" t="s">
        <v>95</v>
      </c>
      <c r="AP35" s="88" t="s">
        <v>96</v>
      </c>
      <c r="AQ35" s="89" t="s">
        <v>97</v>
      </c>
      <c r="AR35" s="29">
        <f>W34+Y34+AA34</f>
        <v>0.15</v>
      </c>
      <c r="AS35" s="127"/>
      <c r="AT35" s="4"/>
      <c r="AU35" s="4"/>
      <c r="AV35" s="4"/>
      <c r="AW35" s="4"/>
    </row>
    <row r="36" spans="1:49" ht="25.5" customHeight="1">
      <c r="A36" s="136"/>
      <c r="B36" s="136"/>
      <c r="C36" s="136"/>
      <c r="D36" s="136"/>
      <c r="E36" s="136"/>
      <c r="F36" s="138"/>
      <c r="G36" s="146"/>
      <c r="H36" s="138"/>
      <c r="I36" s="139"/>
      <c r="J36" s="160"/>
      <c r="K36" s="141"/>
      <c r="L36" s="141"/>
      <c r="M36" s="116"/>
      <c r="N36" s="125"/>
      <c r="O36" s="125"/>
      <c r="P36" s="142"/>
      <c r="Q36" s="142"/>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6"/>
      <c r="AO36" s="30" t="s">
        <v>76</v>
      </c>
      <c r="AP36" s="31" t="s">
        <v>76</v>
      </c>
      <c r="AQ36" s="31" t="s">
        <v>76</v>
      </c>
      <c r="AR36" s="29"/>
      <c r="AS36" s="127"/>
      <c r="AT36" s="4"/>
      <c r="AU36" s="4"/>
      <c r="AV36" s="4"/>
      <c r="AW36" s="4"/>
    </row>
    <row r="37" spans="1:49" ht="25.5" customHeight="1">
      <c r="A37" s="136"/>
      <c r="B37" s="136"/>
      <c r="C37" s="136"/>
      <c r="D37" s="136"/>
      <c r="E37" s="136"/>
      <c r="F37" s="138"/>
      <c r="G37" s="146"/>
      <c r="H37" s="138"/>
      <c r="I37" s="139"/>
      <c r="J37" s="160"/>
      <c r="K37" s="141"/>
      <c r="L37" s="141"/>
      <c r="M37" s="116"/>
      <c r="N37" s="125"/>
      <c r="O37" s="125"/>
      <c r="P37" s="142"/>
      <c r="Q37" s="142"/>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6"/>
      <c r="AO37" s="32" t="s">
        <v>77</v>
      </c>
      <c r="AP37" s="33" t="s">
        <v>77</v>
      </c>
      <c r="AQ37" s="33" t="s">
        <v>77</v>
      </c>
      <c r="AR37" s="34">
        <f>AI34+AK34+AM34</f>
        <v>0</v>
      </c>
      <c r="AS37" s="127"/>
      <c r="AT37" s="4"/>
      <c r="AU37" s="4"/>
      <c r="AV37" s="4"/>
      <c r="AW37" s="4"/>
    </row>
    <row r="38" spans="1:49" ht="25.5" customHeight="1">
      <c r="A38" s="136" t="s">
        <v>85</v>
      </c>
      <c r="B38" s="136" t="s">
        <v>98</v>
      </c>
      <c r="C38" s="136" t="s">
        <v>99</v>
      </c>
      <c r="D38" s="136" t="s">
        <v>100</v>
      </c>
      <c r="E38" s="136" t="s">
        <v>101</v>
      </c>
      <c r="F38" s="138" t="s">
        <v>102</v>
      </c>
      <c r="G38" s="146" t="s">
        <v>103</v>
      </c>
      <c r="H38" s="139" t="s">
        <v>104</v>
      </c>
      <c r="I38" s="138" t="s">
        <v>105</v>
      </c>
      <c r="J38" s="160" t="s">
        <v>69</v>
      </c>
      <c r="K38" s="141">
        <v>44593</v>
      </c>
      <c r="L38" s="141">
        <v>44910</v>
      </c>
      <c r="M38" s="116" t="s">
        <v>106</v>
      </c>
      <c r="N38" s="125">
        <v>0.35</v>
      </c>
      <c r="O38" s="125">
        <f>N38*(P38+R38+T38+V38+X38+Z38+AB38+AD38+AF38+AH38+AJ38+AL38)</f>
        <v>0.35</v>
      </c>
      <c r="P38" s="142"/>
      <c r="Q38" s="142"/>
      <c r="R38" s="125"/>
      <c r="S38" s="125"/>
      <c r="T38" s="125"/>
      <c r="U38" s="125"/>
      <c r="V38" s="125">
        <v>0.25</v>
      </c>
      <c r="W38" s="125">
        <v>0.25</v>
      </c>
      <c r="X38" s="125"/>
      <c r="Y38" s="125"/>
      <c r="Z38" s="125"/>
      <c r="AA38" s="125"/>
      <c r="AB38" s="125">
        <v>0.25</v>
      </c>
      <c r="AC38" s="125"/>
      <c r="AD38" s="125"/>
      <c r="AE38" s="125"/>
      <c r="AF38" s="125"/>
      <c r="AG38" s="125"/>
      <c r="AH38" s="125">
        <v>0.25</v>
      </c>
      <c r="AI38" s="125"/>
      <c r="AJ38" s="125"/>
      <c r="AK38" s="125"/>
      <c r="AL38" s="125">
        <v>0.25</v>
      </c>
      <c r="AM38" s="125"/>
      <c r="AN38" s="126">
        <f>N38*(Q38+S38+U38+W38+Y38+AA38+AC38+AE38+AG38+AI38+AK38+AM38)</f>
        <v>8.7499999999999994E-2</v>
      </c>
      <c r="AO38" s="86" t="s">
        <v>72</v>
      </c>
      <c r="AP38" s="86" t="s">
        <v>72</v>
      </c>
      <c r="AQ38" s="25" t="s">
        <v>72</v>
      </c>
      <c r="AR38" s="26">
        <v>0</v>
      </c>
      <c r="AS38" s="127">
        <f>SUM(AR38:AR41)</f>
        <v>0.25</v>
      </c>
      <c r="AT38" s="4"/>
      <c r="AU38" s="4"/>
      <c r="AV38" s="4"/>
      <c r="AW38" s="4"/>
    </row>
    <row r="39" spans="1:49" ht="25.5" customHeight="1">
      <c r="A39" s="136"/>
      <c r="B39" s="136"/>
      <c r="C39" s="136"/>
      <c r="D39" s="136"/>
      <c r="E39" s="136"/>
      <c r="F39" s="138"/>
      <c r="G39" s="146"/>
      <c r="H39" s="139"/>
      <c r="I39" s="138"/>
      <c r="J39" s="160"/>
      <c r="K39" s="141"/>
      <c r="L39" s="141"/>
      <c r="M39" s="116"/>
      <c r="N39" s="125"/>
      <c r="O39" s="125"/>
      <c r="P39" s="142"/>
      <c r="Q39" s="142"/>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6"/>
      <c r="AO39" s="35" t="s">
        <v>107</v>
      </c>
      <c r="AP39" s="28" t="s">
        <v>108</v>
      </c>
      <c r="AQ39" s="28" t="s">
        <v>109</v>
      </c>
      <c r="AR39" s="29">
        <f>W38+Y38+AA38</f>
        <v>0.25</v>
      </c>
      <c r="AS39" s="127"/>
      <c r="AT39" s="4"/>
      <c r="AU39" s="4"/>
      <c r="AV39" s="4"/>
      <c r="AW39" s="4"/>
    </row>
    <row r="40" spans="1:49" ht="25.5" customHeight="1">
      <c r="A40" s="136"/>
      <c r="B40" s="136"/>
      <c r="C40" s="136"/>
      <c r="D40" s="136"/>
      <c r="E40" s="136"/>
      <c r="F40" s="138"/>
      <c r="G40" s="146"/>
      <c r="H40" s="139"/>
      <c r="I40" s="138"/>
      <c r="J40" s="160"/>
      <c r="K40" s="141"/>
      <c r="L40" s="141"/>
      <c r="M40" s="116"/>
      <c r="N40" s="125"/>
      <c r="O40" s="125"/>
      <c r="P40" s="142"/>
      <c r="Q40" s="142"/>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6"/>
      <c r="AO40" s="30" t="s">
        <v>76</v>
      </c>
      <c r="AP40" s="31" t="s">
        <v>76</v>
      </c>
      <c r="AQ40" s="31" t="s">
        <v>76</v>
      </c>
      <c r="AR40" s="29">
        <v>0</v>
      </c>
      <c r="AS40" s="127"/>
      <c r="AT40" s="4"/>
      <c r="AU40" s="4"/>
      <c r="AV40" s="4"/>
      <c r="AW40" s="4"/>
    </row>
    <row r="41" spans="1:49" ht="25.5" customHeight="1">
      <c r="A41" s="136"/>
      <c r="B41" s="136"/>
      <c r="C41" s="136"/>
      <c r="D41" s="136"/>
      <c r="E41" s="136"/>
      <c r="F41" s="138"/>
      <c r="G41" s="146"/>
      <c r="H41" s="139"/>
      <c r="I41" s="138"/>
      <c r="J41" s="160"/>
      <c r="K41" s="141"/>
      <c r="L41" s="141"/>
      <c r="M41" s="116"/>
      <c r="N41" s="125"/>
      <c r="O41" s="125"/>
      <c r="P41" s="142"/>
      <c r="Q41" s="142"/>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6"/>
      <c r="AO41" s="32" t="s">
        <v>77</v>
      </c>
      <c r="AP41" s="33" t="s">
        <v>77</v>
      </c>
      <c r="AQ41" s="33" t="s">
        <v>77</v>
      </c>
      <c r="AR41" s="34">
        <f>AI38+AK38+AM38</f>
        <v>0</v>
      </c>
      <c r="AS41" s="127"/>
      <c r="AT41" s="4"/>
      <c r="AU41" s="4"/>
      <c r="AV41" s="4"/>
      <c r="AW41" s="4"/>
    </row>
    <row r="42" spans="1:49" ht="25.5" customHeight="1">
      <c r="A42" s="136"/>
      <c r="B42" s="136"/>
      <c r="C42" s="136"/>
      <c r="D42" s="136"/>
      <c r="E42" s="136"/>
      <c r="F42" s="138" t="s">
        <v>110</v>
      </c>
      <c r="G42" s="146" t="s">
        <v>111</v>
      </c>
      <c r="H42" s="139" t="s">
        <v>112</v>
      </c>
      <c r="I42" s="138" t="s">
        <v>113</v>
      </c>
      <c r="J42" s="160" t="s">
        <v>69</v>
      </c>
      <c r="K42" s="141">
        <v>44593</v>
      </c>
      <c r="L42" s="141">
        <v>44910</v>
      </c>
      <c r="M42" s="116" t="s">
        <v>106</v>
      </c>
      <c r="N42" s="125">
        <v>0.35</v>
      </c>
      <c r="O42" s="125">
        <f>N42*(P42+R42+T42+V42+X42+Z42+AB42+AD42+AF42+AH42+AJ42+AL42)</f>
        <v>0.35</v>
      </c>
      <c r="P42" s="142"/>
      <c r="Q42" s="142"/>
      <c r="R42" s="125"/>
      <c r="S42" s="125"/>
      <c r="T42" s="125"/>
      <c r="U42" s="125"/>
      <c r="V42" s="125">
        <v>0.25</v>
      </c>
      <c r="W42" s="125">
        <v>0.25</v>
      </c>
      <c r="X42" s="125"/>
      <c r="Y42" s="125"/>
      <c r="Z42" s="125"/>
      <c r="AA42" s="125"/>
      <c r="AB42" s="125">
        <v>0.25</v>
      </c>
      <c r="AC42" s="125"/>
      <c r="AD42" s="125"/>
      <c r="AE42" s="125"/>
      <c r="AF42" s="125"/>
      <c r="AG42" s="125"/>
      <c r="AH42" s="125">
        <v>0.25</v>
      </c>
      <c r="AI42" s="125"/>
      <c r="AJ42" s="125"/>
      <c r="AK42" s="125"/>
      <c r="AL42" s="125">
        <v>0.25</v>
      </c>
      <c r="AM42" s="125"/>
      <c r="AN42" s="126">
        <f>N42*(Q42+S42+U42+W42+Y42+AA42+AC42+AE42+AG42+AI42+AK42+AM42)</f>
        <v>8.7499999999999994E-2</v>
      </c>
      <c r="AO42" s="25" t="s">
        <v>72</v>
      </c>
      <c r="AP42" s="25" t="s">
        <v>72</v>
      </c>
      <c r="AQ42" s="25" t="s">
        <v>72</v>
      </c>
      <c r="AR42" s="26">
        <v>0</v>
      </c>
      <c r="AS42" s="127">
        <f>SUM(AR42:AR45)</f>
        <v>0.25</v>
      </c>
      <c r="AT42" s="4"/>
      <c r="AU42" s="4"/>
      <c r="AV42" s="4"/>
      <c r="AW42" s="4"/>
    </row>
    <row r="43" spans="1:49" s="39" customFormat="1" ht="25.5" customHeight="1">
      <c r="A43" s="136"/>
      <c r="B43" s="136"/>
      <c r="C43" s="136"/>
      <c r="D43" s="136"/>
      <c r="E43" s="136"/>
      <c r="F43" s="138"/>
      <c r="G43" s="146"/>
      <c r="H43" s="139"/>
      <c r="I43" s="138"/>
      <c r="J43" s="160"/>
      <c r="K43" s="141"/>
      <c r="L43" s="141"/>
      <c r="M43" s="116"/>
      <c r="N43" s="125"/>
      <c r="O43" s="125"/>
      <c r="P43" s="142"/>
      <c r="Q43" s="142"/>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6"/>
      <c r="AO43" s="90" t="s">
        <v>114</v>
      </c>
      <c r="AP43" s="91" t="s">
        <v>115</v>
      </c>
      <c r="AQ43" s="28" t="s">
        <v>109</v>
      </c>
      <c r="AR43" s="37">
        <f>W42+Y42+AA42</f>
        <v>0.25</v>
      </c>
      <c r="AS43" s="127"/>
      <c r="AT43" s="38"/>
      <c r="AU43" s="38"/>
      <c r="AV43" s="38"/>
      <c r="AW43" s="38"/>
    </row>
    <row r="44" spans="1:49" ht="25.5" customHeight="1">
      <c r="A44" s="136"/>
      <c r="B44" s="136"/>
      <c r="C44" s="136"/>
      <c r="D44" s="136"/>
      <c r="E44" s="136"/>
      <c r="F44" s="138"/>
      <c r="G44" s="146"/>
      <c r="H44" s="139"/>
      <c r="I44" s="138"/>
      <c r="J44" s="160"/>
      <c r="K44" s="141"/>
      <c r="L44" s="141"/>
      <c r="M44" s="116"/>
      <c r="N44" s="125"/>
      <c r="O44" s="125"/>
      <c r="P44" s="142"/>
      <c r="Q44" s="142"/>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6"/>
      <c r="AO44" s="30" t="s">
        <v>76</v>
      </c>
      <c r="AP44" s="31" t="s">
        <v>76</v>
      </c>
      <c r="AQ44" s="31" t="s">
        <v>76</v>
      </c>
      <c r="AR44" s="29">
        <v>0</v>
      </c>
      <c r="AS44" s="127"/>
      <c r="AT44" s="4"/>
      <c r="AU44" s="4"/>
      <c r="AV44" s="4"/>
      <c r="AW44" s="4"/>
    </row>
    <row r="45" spans="1:49" ht="25.5" customHeight="1">
      <c r="A45" s="136"/>
      <c r="B45" s="136"/>
      <c r="C45" s="136"/>
      <c r="D45" s="136"/>
      <c r="E45" s="136"/>
      <c r="F45" s="138"/>
      <c r="G45" s="146"/>
      <c r="H45" s="139"/>
      <c r="I45" s="138"/>
      <c r="J45" s="160"/>
      <c r="K45" s="141"/>
      <c r="L45" s="141"/>
      <c r="M45" s="116"/>
      <c r="N45" s="125"/>
      <c r="O45" s="125"/>
      <c r="P45" s="142"/>
      <c r="Q45" s="142"/>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6"/>
      <c r="AO45" s="32" t="s">
        <v>77</v>
      </c>
      <c r="AP45" s="33" t="s">
        <v>77</v>
      </c>
      <c r="AQ45" s="33" t="s">
        <v>77</v>
      </c>
      <c r="AR45" s="34">
        <f>AI42+AK42+AM42</f>
        <v>0</v>
      </c>
      <c r="AS45" s="127"/>
      <c r="AT45" s="4"/>
      <c r="AU45" s="4"/>
      <c r="AV45" s="4"/>
      <c r="AW45" s="4"/>
    </row>
    <row r="46" spans="1:49" ht="25.5" customHeight="1">
      <c r="A46" s="136"/>
      <c r="B46" s="136"/>
      <c r="C46" s="136"/>
      <c r="D46" s="136"/>
      <c r="E46" s="136"/>
      <c r="F46" s="151" t="s">
        <v>116</v>
      </c>
      <c r="G46" s="146" t="s">
        <v>117</v>
      </c>
      <c r="H46" s="138" t="s">
        <v>118</v>
      </c>
      <c r="I46" s="138" t="s">
        <v>119</v>
      </c>
      <c r="J46" s="160" t="s">
        <v>69</v>
      </c>
      <c r="K46" s="141">
        <v>44743</v>
      </c>
      <c r="L46" s="141">
        <v>44910</v>
      </c>
      <c r="M46" s="116" t="s">
        <v>106</v>
      </c>
      <c r="N46" s="125">
        <v>0.3</v>
      </c>
      <c r="O46" s="125">
        <f>N46*(P46+R46+T46+V46+X46+Z46+AB46+AD46+AF46+AH46+AJ46+AL46)</f>
        <v>0.3</v>
      </c>
      <c r="P46" s="142"/>
      <c r="Q46" s="142"/>
      <c r="R46" s="125"/>
      <c r="S46" s="125"/>
      <c r="T46" s="125"/>
      <c r="U46" s="125"/>
      <c r="V46" s="125"/>
      <c r="W46" s="125"/>
      <c r="X46" s="125"/>
      <c r="Y46" s="125"/>
      <c r="Z46" s="125"/>
      <c r="AA46" s="125"/>
      <c r="AB46" s="125"/>
      <c r="AC46" s="125"/>
      <c r="AD46" s="125"/>
      <c r="AE46" s="125"/>
      <c r="AF46" s="125"/>
      <c r="AG46" s="125"/>
      <c r="AH46" s="125">
        <v>0.5</v>
      </c>
      <c r="AI46" s="125"/>
      <c r="AJ46" s="125"/>
      <c r="AK46" s="125"/>
      <c r="AL46" s="125">
        <v>0.5</v>
      </c>
      <c r="AM46" s="125"/>
      <c r="AN46" s="126">
        <f>N46*(Q46+S46+U46+W46+Y46+AA46+AC46+AE46+AG46+AI46+AK46+AM46)</f>
        <v>0</v>
      </c>
      <c r="AO46" s="40" t="s">
        <v>72</v>
      </c>
      <c r="AP46" s="36" t="s">
        <v>72</v>
      </c>
      <c r="AQ46" s="36" t="s">
        <v>72</v>
      </c>
      <c r="AR46" s="26">
        <f>Q46+S46+U46</f>
        <v>0</v>
      </c>
      <c r="AS46" s="127">
        <f>SUM(AR46:AR49)</f>
        <v>0</v>
      </c>
      <c r="AT46" s="4"/>
      <c r="AU46" s="4"/>
      <c r="AV46" s="4"/>
      <c r="AW46" s="4"/>
    </row>
    <row r="47" spans="1:49" ht="25.5" customHeight="1">
      <c r="A47" s="136"/>
      <c r="B47" s="136"/>
      <c r="C47" s="136"/>
      <c r="D47" s="136"/>
      <c r="E47" s="136"/>
      <c r="F47" s="151"/>
      <c r="G47" s="146"/>
      <c r="H47" s="138"/>
      <c r="I47" s="138"/>
      <c r="J47" s="160"/>
      <c r="K47" s="141"/>
      <c r="L47" s="141"/>
      <c r="M47" s="116"/>
      <c r="N47" s="125"/>
      <c r="O47" s="125"/>
      <c r="P47" s="142"/>
      <c r="Q47" s="142"/>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6"/>
      <c r="AO47" s="30" t="s">
        <v>120</v>
      </c>
      <c r="AP47" s="31" t="s">
        <v>120</v>
      </c>
      <c r="AQ47" s="31" t="s">
        <v>120</v>
      </c>
      <c r="AR47" s="29">
        <f>W46+Y46+AA46</f>
        <v>0</v>
      </c>
      <c r="AS47" s="127"/>
      <c r="AT47" s="4"/>
      <c r="AU47" s="4"/>
      <c r="AV47" s="4"/>
      <c r="AW47" s="4"/>
    </row>
    <row r="48" spans="1:49" ht="25.5" customHeight="1">
      <c r="A48" s="136"/>
      <c r="B48" s="136"/>
      <c r="C48" s="136"/>
      <c r="D48" s="136"/>
      <c r="E48" s="136"/>
      <c r="F48" s="151"/>
      <c r="G48" s="146"/>
      <c r="H48" s="138"/>
      <c r="I48" s="138"/>
      <c r="J48" s="160"/>
      <c r="K48" s="141"/>
      <c r="L48" s="141"/>
      <c r="M48" s="116"/>
      <c r="N48" s="125"/>
      <c r="O48" s="125"/>
      <c r="P48" s="142"/>
      <c r="Q48" s="142"/>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6"/>
      <c r="AO48" s="30" t="s">
        <v>76</v>
      </c>
      <c r="AP48" s="31" t="s">
        <v>76</v>
      </c>
      <c r="AQ48" s="31" t="s">
        <v>76</v>
      </c>
      <c r="AR48" s="29">
        <f>AC46+AE46+AG46</f>
        <v>0</v>
      </c>
      <c r="AS48" s="127"/>
      <c r="AT48" s="4"/>
      <c r="AU48" s="4"/>
      <c r="AV48" s="4"/>
      <c r="AW48" s="4"/>
    </row>
    <row r="49" spans="1:49" ht="25.5" customHeight="1">
      <c r="A49" s="136"/>
      <c r="B49" s="136"/>
      <c r="C49" s="136"/>
      <c r="D49" s="136"/>
      <c r="E49" s="136"/>
      <c r="F49" s="151"/>
      <c r="G49" s="146"/>
      <c r="H49" s="138"/>
      <c r="I49" s="138"/>
      <c r="J49" s="160"/>
      <c r="K49" s="141"/>
      <c r="L49" s="141"/>
      <c r="M49" s="116"/>
      <c r="N49" s="125"/>
      <c r="O49" s="125"/>
      <c r="P49" s="142"/>
      <c r="Q49" s="142"/>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6"/>
      <c r="AO49" s="32" t="s">
        <v>77</v>
      </c>
      <c r="AP49" s="33" t="s">
        <v>77</v>
      </c>
      <c r="AQ49" s="33" t="s">
        <v>77</v>
      </c>
      <c r="AR49" s="34">
        <f>AI46+AK46+AM46</f>
        <v>0</v>
      </c>
      <c r="AS49" s="127"/>
      <c r="AT49" s="4"/>
      <c r="AU49" s="4"/>
      <c r="AV49" s="4"/>
      <c r="AW49" s="4"/>
    </row>
    <row r="50" spans="1:49" ht="25.5" customHeight="1">
      <c r="A50" s="144" t="s">
        <v>121</v>
      </c>
      <c r="B50" s="144" t="s">
        <v>122</v>
      </c>
      <c r="C50" s="144" t="s">
        <v>123</v>
      </c>
      <c r="D50" s="144" t="s">
        <v>124</v>
      </c>
      <c r="E50" s="144" t="s">
        <v>125</v>
      </c>
      <c r="F50" s="138" t="s">
        <v>126</v>
      </c>
      <c r="G50" s="146" t="s">
        <v>127</v>
      </c>
      <c r="H50" s="139" t="s">
        <v>128</v>
      </c>
      <c r="I50" s="139" t="s">
        <v>129</v>
      </c>
      <c r="J50" s="152" t="s">
        <v>69</v>
      </c>
      <c r="K50" s="148">
        <v>44593</v>
      </c>
      <c r="L50" s="141">
        <v>44910</v>
      </c>
      <c r="M50" s="116" t="s">
        <v>130</v>
      </c>
      <c r="N50" s="125">
        <v>0.5</v>
      </c>
      <c r="O50" s="125">
        <f>N50*(P50+R50+T50+V50+X50+Z50+AB50+AD50+AF50+AH50+AJ50+AL50)</f>
        <v>0.5</v>
      </c>
      <c r="P50" s="142"/>
      <c r="Q50" s="142"/>
      <c r="R50" s="125"/>
      <c r="S50" s="125"/>
      <c r="T50" s="125">
        <v>0.25</v>
      </c>
      <c r="U50" s="125">
        <v>0.25</v>
      </c>
      <c r="V50" s="125"/>
      <c r="W50" s="125"/>
      <c r="X50" s="125"/>
      <c r="Y50" s="125"/>
      <c r="Z50" s="125">
        <v>0.25</v>
      </c>
      <c r="AA50" s="125">
        <v>0.25</v>
      </c>
      <c r="AB50" s="125"/>
      <c r="AC50" s="125"/>
      <c r="AD50" s="125"/>
      <c r="AE50" s="125"/>
      <c r="AF50" s="125">
        <v>0.25</v>
      </c>
      <c r="AG50" s="125"/>
      <c r="AH50" s="125"/>
      <c r="AI50" s="125"/>
      <c r="AJ50" s="125">
        <v>0.25</v>
      </c>
      <c r="AK50" s="125"/>
      <c r="AL50" s="125"/>
      <c r="AM50" s="125"/>
      <c r="AN50" s="126">
        <f>N50*(Q50+S50+U50+W50+Y50+AA50+AC50+AE50+AG50+AI50+AK50+AM50)</f>
        <v>0.25</v>
      </c>
      <c r="AO50" s="24" t="s">
        <v>131</v>
      </c>
      <c r="AP50" s="25" t="s">
        <v>132</v>
      </c>
      <c r="AQ50" s="25" t="s">
        <v>133</v>
      </c>
      <c r="AR50" s="26">
        <f>Q50+S50+U50</f>
        <v>0.25</v>
      </c>
      <c r="AS50" s="127">
        <f>SUM(AR50:AR53)</f>
        <v>0.5</v>
      </c>
      <c r="AT50" s="4"/>
      <c r="AU50" s="4"/>
      <c r="AV50" s="4"/>
      <c r="AW50" s="4"/>
    </row>
    <row r="51" spans="1:49" ht="25.5" customHeight="1">
      <c r="A51" s="144"/>
      <c r="B51" s="144"/>
      <c r="C51" s="144"/>
      <c r="D51" s="144"/>
      <c r="E51" s="144"/>
      <c r="F51" s="138"/>
      <c r="G51" s="146"/>
      <c r="H51" s="139"/>
      <c r="I51" s="139"/>
      <c r="J51" s="152"/>
      <c r="K51" s="148"/>
      <c r="L51" s="141"/>
      <c r="M51" s="116"/>
      <c r="N51" s="125"/>
      <c r="O51" s="125"/>
      <c r="P51" s="142"/>
      <c r="Q51" s="142"/>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6"/>
      <c r="AO51" s="35" t="s">
        <v>134</v>
      </c>
      <c r="AP51" s="28" t="s">
        <v>135</v>
      </c>
      <c r="AQ51" s="28" t="s">
        <v>136</v>
      </c>
      <c r="AR51" s="29">
        <f>W50+Y50+AA50</f>
        <v>0.25</v>
      </c>
      <c r="AS51" s="127"/>
      <c r="AT51" s="4"/>
      <c r="AU51" s="4"/>
      <c r="AV51" s="4"/>
      <c r="AW51" s="4"/>
    </row>
    <row r="52" spans="1:49" ht="25.5" customHeight="1">
      <c r="A52" s="144"/>
      <c r="B52" s="144"/>
      <c r="C52" s="144"/>
      <c r="D52" s="144"/>
      <c r="E52" s="144"/>
      <c r="F52" s="138"/>
      <c r="G52" s="146"/>
      <c r="H52" s="139"/>
      <c r="I52" s="139"/>
      <c r="J52" s="152"/>
      <c r="K52" s="148"/>
      <c r="L52" s="141"/>
      <c r="M52" s="116"/>
      <c r="N52" s="125"/>
      <c r="O52" s="125"/>
      <c r="P52" s="142"/>
      <c r="Q52" s="142"/>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6"/>
      <c r="AO52" s="30" t="s">
        <v>76</v>
      </c>
      <c r="AP52" s="31" t="s">
        <v>76</v>
      </c>
      <c r="AQ52" s="31" t="s">
        <v>76</v>
      </c>
      <c r="AR52" s="29">
        <f>AC50+AE50+AG50</f>
        <v>0</v>
      </c>
      <c r="AS52" s="127"/>
      <c r="AT52" s="4"/>
      <c r="AU52" s="4"/>
      <c r="AV52" s="4"/>
      <c r="AW52" s="4"/>
    </row>
    <row r="53" spans="1:49" ht="25.5" customHeight="1">
      <c r="A53" s="144"/>
      <c r="B53" s="144"/>
      <c r="C53" s="144"/>
      <c r="D53" s="144"/>
      <c r="E53" s="144"/>
      <c r="F53" s="138"/>
      <c r="G53" s="146"/>
      <c r="H53" s="139"/>
      <c r="I53" s="139"/>
      <c r="J53" s="152"/>
      <c r="K53" s="148"/>
      <c r="L53" s="141"/>
      <c r="M53" s="116"/>
      <c r="N53" s="125"/>
      <c r="O53" s="125"/>
      <c r="P53" s="142"/>
      <c r="Q53" s="142"/>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6"/>
      <c r="AO53" s="32" t="s">
        <v>77</v>
      </c>
      <c r="AP53" s="33" t="s">
        <v>77</v>
      </c>
      <c r="AQ53" s="33" t="s">
        <v>77</v>
      </c>
      <c r="AR53" s="34">
        <f>AI50+AK50+AM50</f>
        <v>0</v>
      </c>
      <c r="AS53" s="127"/>
      <c r="AT53" s="4"/>
      <c r="AU53" s="4"/>
      <c r="AV53" s="4"/>
      <c r="AW53" s="4"/>
    </row>
    <row r="54" spans="1:49" ht="25.5" customHeight="1">
      <c r="A54" s="144"/>
      <c r="B54" s="144"/>
      <c r="C54" s="144"/>
      <c r="D54" s="144"/>
      <c r="E54" s="144"/>
      <c r="F54" s="138" t="s">
        <v>137</v>
      </c>
      <c r="G54" s="146" t="s">
        <v>138</v>
      </c>
      <c r="H54" s="139" t="s">
        <v>139</v>
      </c>
      <c r="I54" s="139" t="s">
        <v>140</v>
      </c>
      <c r="J54" s="152" t="s">
        <v>69</v>
      </c>
      <c r="K54" s="148">
        <v>44593</v>
      </c>
      <c r="L54" s="141">
        <v>44910</v>
      </c>
      <c r="M54" s="116" t="s">
        <v>94</v>
      </c>
      <c r="N54" s="125">
        <v>0.5</v>
      </c>
      <c r="O54" s="125">
        <f>N54*(P54+R54+T54+V54+X54+Z54+AB54+AD54+AF54+AH54+AJ54+AL54)</f>
        <v>0.5</v>
      </c>
      <c r="P54" s="142"/>
      <c r="Q54" s="142"/>
      <c r="R54" s="125"/>
      <c r="S54" s="125"/>
      <c r="T54" s="125">
        <v>0.25</v>
      </c>
      <c r="U54" s="125">
        <v>0.25</v>
      </c>
      <c r="V54" s="125"/>
      <c r="W54" s="125"/>
      <c r="X54" s="125"/>
      <c r="Y54" s="125"/>
      <c r="Z54" s="125">
        <v>0.25</v>
      </c>
      <c r="AA54" s="125">
        <v>0.25</v>
      </c>
      <c r="AB54" s="125"/>
      <c r="AC54" s="125"/>
      <c r="AD54" s="125"/>
      <c r="AE54" s="125"/>
      <c r="AF54" s="125">
        <v>0.25</v>
      </c>
      <c r="AG54" s="125"/>
      <c r="AH54" s="125"/>
      <c r="AI54" s="125"/>
      <c r="AJ54" s="125">
        <v>0.25</v>
      </c>
      <c r="AK54" s="125"/>
      <c r="AL54" s="125"/>
      <c r="AM54" s="125"/>
      <c r="AN54" s="190">
        <f>N54*(Q54+S54+U54+W54+Y54+AA54+AC54+AE54+AG54+AI54+AK54+AM54)</f>
        <v>0.25</v>
      </c>
      <c r="AO54" s="24" t="s">
        <v>141</v>
      </c>
      <c r="AP54" s="25" t="s">
        <v>142</v>
      </c>
      <c r="AQ54" s="25" t="s">
        <v>143</v>
      </c>
      <c r="AR54" s="26">
        <f>Q54+S54+U54</f>
        <v>0.25</v>
      </c>
      <c r="AS54" s="127">
        <f>SUM(AR54:AR57)</f>
        <v>0.5</v>
      </c>
      <c r="AT54" s="4"/>
      <c r="AU54" s="4"/>
      <c r="AV54" s="4"/>
      <c r="AW54" s="4"/>
    </row>
    <row r="55" spans="1:49" ht="25.5" customHeight="1">
      <c r="A55" s="144"/>
      <c r="B55" s="144"/>
      <c r="C55" s="144"/>
      <c r="D55" s="144"/>
      <c r="E55" s="144"/>
      <c r="F55" s="138"/>
      <c r="G55" s="146"/>
      <c r="H55" s="139"/>
      <c r="I55" s="139"/>
      <c r="J55" s="152"/>
      <c r="K55" s="148"/>
      <c r="L55" s="141"/>
      <c r="M55" s="116"/>
      <c r="N55" s="125"/>
      <c r="O55" s="125"/>
      <c r="P55" s="142"/>
      <c r="Q55" s="142"/>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90"/>
      <c r="AO55" s="41" t="s">
        <v>144</v>
      </c>
      <c r="AP55" s="28" t="s">
        <v>145</v>
      </c>
      <c r="AQ55" s="28" t="s">
        <v>146</v>
      </c>
      <c r="AR55" s="29">
        <f>W54+Y54+AA54</f>
        <v>0.25</v>
      </c>
      <c r="AS55" s="127"/>
      <c r="AT55" s="4"/>
      <c r="AU55" s="4"/>
      <c r="AV55" s="4"/>
      <c r="AW55" s="4"/>
    </row>
    <row r="56" spans="1:49" ht="25.5" customHeight="1">
      <c r="A56" s="144"/>
      <c r="B56" s="144"/>
      <c r="C56" s="144"/>
      <c r="D56" s="144"/>
      <c r="E56" s="144"/>
      <c r="F56" s="138"/>
      <c r="G56" s="146"/>
      <c r="H56" s="139"/>
      <c r="I56" s="139"/>
      <c r="J56" s="152"/>
      <c r="K56" s="148"/>
      <c r="L56" s="141"/>
      <c r="M56" s="116"/>
      <c r="N56" s="125"/>
      <c r="O56" s="125"/>
      <c r="P56" s="142"/>
      <c r="Q56" s="142"/>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90"/>
      <c r="AO56" s="30" t="s">
        <v>76</v>
      </c>
      <c r="AP56" s="31" t="s">
        <v>76</v>
      </c>
      <c r="AQ56" s="31" t="s">
        <v>76</v>
      </c>
      <c r="AR56" s="29">
        <f>AC54+AE54+AG54</f>
        <v>0</v>
      </c>
      <c r="AS56" s="127"/>
      <c r="AT56" s="4"/>
      <c r="AU56" s="4"/>
      <c r="AV56" s="4"/>
      <c r="AW56" s="4"/>
    </row>
    <row r="57" spans="1:49" ht="25.5" customHeight="1">
      <c r="A57" s="144"/>
      <c r="B57" s="144"/>
      <c r="C57" s="144"/>
      <c r="D57" s="144"/>
      <c r="E57" s="144"/>
      <c r="F57" s="138"/>
      <c r="G57" s="146"/>
      <c r="H57" s="139"/>
      <c r="I57" s="139"/>
      <c r="J57" s="152"/>
      <c r="K57" s="148"/>
      <c r="L57" s="141"/>
      <c r="M57" s="116"/>
      <c r="N57" s="125"/>
      <c r="O57" s="125"/>
      <c r="P57" s="142"/>
      <c r="Q57" s="142"/>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90"/>
      <c r="AO57" s="32" t="s">
        <v>77</v>
      </c>
      <c r="AP57" s="33" t="s">
        <v>77</v>
      </c>
      <c r="AQ57" s="33" t="s">
        <v>77</v>
      </c>
      <c r="AR57" s="34">
        <f>AI54+AK54+AM54</f>
        <v>0</v>
      </c>
      <c r="AS57" s="127"/>
      <c r="AT57" s="4"/>
      <c r="AU57" s="4"/>
      <c r="AV57" s="4"/>
      <c r="AW57" s="4"/>
    </row>
    <row r="58" spans="1:49" ht="25.5" customHeight="1" thickBot="1">
      <c r="A58" s="136" t="s">
        <v>121</v>
      </c>
      <c r="B58" s="136" t="s">
        <v>147</v>
      </c>
      <c r="C58" s="136" t="s">
        <v>148</v>
      </c>
      <c r="D58" s="136" t="s">
        <v>149</v>
      </c>
      <c r="E58" s="191" t="s">
        <v>150</v>
      </c>
      <c r="F58" s="138" t="s">
        <v>151</v>
      </c>
      <c r="G58" s="146" t="s">
        <v>152</v>
      </c>
      <c r="H58" s="192" t="s">
        <v>153</v>
      </c>
      <c r="I58" s="192" t="s">
        <v>154</v>
      </c>
      <c r="J58" s="152" t="s">
        <v>69</v>
      </c>
      <c r="K58" s="148">
        <v>44593</v>
      </c>
      <c r="L58" s="141">
        <v>44910</v>
      </c>
      <c r="M58" s="116" t="s">
        <v>155</v>
      </c>
      <c r="N58" s="125">
        <v>0.25</v>
      </c>
      <c r="O58" s="125">
        <f>N58*(P58+R58+T58+V58+X58+Z58+AB58+AD58+AF58+AH58+AJ58+AL58)</f>
        <v>0.25</v>
      </c>
      <c r="P58" s="142"/>
      <c r="Q58" s="142"/>
      <c r="R58" s="125"/>
      <c r="S58" s="125"/>
      <c r="T58" s="125">
        <v>0.25</v>
      </c>
      <c r="U58" s="125">
        <v>0.25</v>
      </c>
      <c r="V58" s="125"/>
      <c r="W58" s="125"/>
      <c r="X58" s="125"/>
      <c r="Y58" s="125"/>
      <c r="Z58" s="125">
        <v>0.4</v>
      </c>
      <c r="AA58" s="125">
        <v>0.4</v>
      </c>
      <c r="AB58" s="125"/>
      <c r="AC58" s="125"/>
      <c r="AD58" s="125"/>
      <c r="AE58" s="125"/>
      <c r="AF58" s="125">
        <v>0.2</v>
      </c>
      <c r="AG58" s="125"/>
      <c r="AH58" s="125"/>
      <c r="AI58" s="125"/>
      <c r="AJ58" s="125">
        <v>0.15</v>
      </c>
      <c r="AK58" s="125"/>
      <c r="AL58" s="125"/>
      <c r="AM58" s="125"/>
      <c r="AN58" s="126">
        <f>N58*(Q58+S58+U58+W58+Y58+AA58+AC58+AE58+AG58+AI58+AK58+AM58)</f>
        <v>0.16250000000000001</v>
      </c>
      <c r="AO58" s="24" t="s">
        <v>156</v>
      </c>
      <c r="AP58" s="25" t="s">
        <v>157</v>
      </c>
      <c r="AQ58" s="25" t="s">
        <v>158</v>
      </c>
      <c r="AR58" s="26">
        <f>Q58+S58+U58</f>
        <v>0.25</v>
      </c>
      <c r="AS58" s="127">
        <f>SUM(AR58:AR61)</f>
        <v>0.65</v>
      </c>
      <c r="AT58" s="4"/>
      <c r="AU58" s="4"/>
      <c r="AV58" s="4"/>
      <c r="AW58" s="4"/>
    </row>
    <row r="59" spans="1:49" ht="25.5" customHeight="1" thickBot="1">
      <c r="A59" s="136"/>
      <c r="B59" s="136"/>
      <c r="C59" s="136"/>
      <c r="D59" s="136"/>
      <c r="E59" s="191"/>
      <c r="F59" s="138"/>
      <c r="G59" s="146"/>
      <c r="H59" s="192"/>
      <c r="I59" s="192"/>
      <c r="J59" s="152"/>
      <c r="K59" s="148"/>
      <c r="L59" s="141"/>
      <c r="M59" s="116"/>
      <c r="N59" s="125"/>
      <c r="O59" s="125"/>
      <c r="P59" s="142"/>
      <c r="Q59" s="142"/>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6"/>
      <c r="AO59" s="35" t="s">
        <v>159</v>
      </c>
      <c r="AP59" s="28" t="s">
        <v>160</v>
      </c>
      <c r="AQ59" s="25" t="s">
        <v>161</v>
      </c>
      <c r="AR59" s="29">
        <f>W58+Y58+AA58</f>
        <v>0.4</v>
      </c>
      <c r="AS59" s="127"/>
      <c r="AT59" s="4"/>
      <c r="AU59" s="4"/>
      <c r="AV59" s="4"/>
      <c r="AW59" s="4"/>
    </row>
    <row r="60" spans="1:49" ht="25.5" customHeight="1" thickBot="1">
      <c r="A60" s="136"/>
      <c r="B60" s="136"/>
      <c r="C60" s="136"/>
      <c r="D60" s="136"/>
      <c r="E60" s="191"/>
      <c r="F60" s="138"/>
      <c r="G60" s="146"/>
      <c r="H60" s="192"/>
      <c r="I60" s="192"/>
      <c r="J60" s="152"/>
      <c r="K60" s="148"/>
      <c r="L60" s="141"/>
      <c r="M60" s="116"/>
      <c r="N60" s="125"/>
      <c r="O60" s="125"/>
      <c r="P60" s="142"/>
      <c r="Q60" s="142"/>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6"/>
      <c r="AO60" s="30" t="s">
        <v>76</v>
      </c>
      <c r="AP60" s="31" t="s">
        <v>76</v>
      </c>
      <c r="AQ60" s="31" t="s">
        <v>76</v>
      </c>
      <c r="AR60" s="29">
        <f>AC58+AE58+AG58</f>
        <v>0</v>
      </c>
      <c r="AS60" s="127"/>
      <c r="AT60" s="4"/>
      <c r="AU60" s="4"/>
      <c r="AV60" s="4"/>
      <c r="AW60" s="4"/>
    </row>
    <row r="61" spans="1:49" ht="25.5" customHeight="1" thickBot="1">
      <c r="A61" s="136"/>
      <c r="B61" s="136"/>
      <c r="C61" s="136"/>
      <c r="D61" s="136"/>
      <c r="E61" s="191"/>
      <c r="F61" s="138"/>
      <c r="G61" s="146"/>
      <c r="H61" s="192"/>
      <c r="I61" s="192"/>
      <c r="J61" s="152"/>
      <c r="K61" s="148"/>
      <c r="L61" s="141"/>
      <c r="M61" s="116"/>
      <c r="N61" s="125"/>
      <c r="O61" s="125"/>
      <c r="P61" s="142"/>
      <c r="Q61" s="142"/>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6"/>
      <c r="AO61" s="32" t="s">
        <v>77</v>
      </c>
      <c r="AP61" s="33" t="s">
        <v>77</v>
      </c>
      <c r="AQ61" s="33" t="s">
        <v>77</v>
      </c>
      <c r="AR61" s="34">
        <f>AI58+AK58+AM58</f>
        <v>0</v>
      </c>
      <c r="AS61" s="127"/>
      <c r="AT61" s="4"/>
      <c r="AU61" s="4"/>
      <c r="AV61" s="4"/>
      <c r="AW61" s="4"/>
    </row>
    <row r="62" spans="1:49" ht="25.5" customHeight="1" thickBot="1">
      <c r="A62" s="136"/>
      <c r="B62" s="136"/>
      <c r="C62" s="136"/>
      <c r="D62" s="136"/>
      <c r="E62" s="191"/>
      <c r="F62" s="138" t="s">
        <v>162</v>
      </c>
      <c r="G62" s="187" t="s">
        <v>163</v>
      </c>
      <c r="H62" s="188" t="s">
        <v>164</v>
      </c>
      <c r="I62" s="189" t="s">
        <v>165</v>
      </c>
      <c r="J62" s="152" t="s">
        <v>69</v>
      </c>
      <c r="K62" s="148">
        <v>44593</v>
      </c>
      <c r="L62" s="141">
        <v>44910</v>
      </c>
      <c r="M62" s="116" t="s">
        <v>94</v>
      </c>
      <c r="N62" s="125">
        <v>0.25</v>
      </c>
      <c r="O62" s="125">
        <f>N62*(P62+R62+T62+V62+X62+Z62+AB62+AD62+AF62+AH62+AJ62+AL62)</f>
        <v>0.25</v>
      </c>
      <c r="P62" s="142"/>
      <c r="Q62" s="142"/>
      <c r="R62" s="125"/>
      <c r="S62" s="125"/>
      <c r="T62" s="125">
        <v>0.25</v>
      </c>
      <c r="U62" s="125">
        <v>0.25</v>
      </c>
      <c r="V62" s="125"/>
      <c r="W62" s="125"/>
      <c r="X62" s="125"/>
      <c r="Y62" s="125"/>
      <c r="Z62" s="125">
        <v>0.25</v>
      </c>
      <c r="AA62" s="125">
        <v>0.25</v>
      </c>
      <c r="AB62" s="125"/>
      <c r="AC62" s="125"/>
      <c r="AD62" s="125"/>
      <c r="AE62" s="125"/>
      <c r="AF62" s="125">
        <v>0.25</v>
      </c>
      <c r="AG62" s="125"/>
      <c r="AH62" s="125"/>
      <c r="AI62" s="125"/>
      <c r="AJ62" s="125">
        <v>0.25</v>
      </c>
      <c r="AK62" s="125"/>
      <c r="AL62" s="125"/>
      <c r="AM62" s="125"/>
      <c r="AN62" s="126">
        <f>N62*(Q62+S62+U62+W62+Y62+AA62+AC62+AE62+AG62+AI62+AK62+AM62)</f>
        <v>0.125</v>
      </c>
      <c r="AO62" s="24" t="s">
        <v>166</v>
      </c>
      <c r="AP62" s="25" t="s">
        <v>167</v>
      </c>
      <c r="AQ62" s="87" t="s">
        <v>109</v>
      </c>
      <c r="AR62" s="26">
        <f>Q62+S62+U62</f>
        <v>0.25</v>
      </c>
      <c r="AS62" s="127">
        <f>SUM(AR62:AR65)</f>
        <v>0.5</v>
      </c>
      <c r="AT62" s="4"/>
      <c r="AU62" s="4"/>
      <c r="AV62" s="4"/>
      <c r="AW62" s="4"/>
    </row>
    <row r="63" spans="1:49" ht="25.5" customHeight="1" thickBot="1">
      <c r="A63" s="136"/>
      <c r="B63" s="136"/>
      <c r="C63" s="136"/>
      <c r="D63" s="136"/>
      <c r="E63" s="191"/>
      <c r="F63" s="138"/>
      <c r="G63" s="187"/>
      <c r="H63" s="188"/>
      <c r="I63" s="189"/>
      <c r="J63" s="152"/>
      <c r="K63" s="148"/>
      <c r="L63" s="141"/>
      <c r="M63" s="116"/>
      <c r="N63" s="125"/>
      <c r="O63" s="125"/>
      <c r="P63" s="142"/>
      <c r="Q63" s="142"/>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6"/>
      <c r="AO63" s="35" t="s">
        <v>168</v>
      </c>
      <c r="AP63" s="28" t="s">
        <v>169</v>
      </c>
      <c r="AQ63" s="87" t="s">
        <v>109</v>
      </c>
      <c r="AR63" s="29">
        <f>W62+Y62+AA62</f>
        <v>0.25</v>
      </c>
      <c r="AS63" s="127"/>
      <c r="AT63" s="4"/>
      <c r="AU63" s="4"/>
      <c r="AV63" s="4"/>
      <c r="AW63" s="4"/>
    </row>
    <row r="64" spans="1:49" ht="25.5" customHeight="1" thickBot="1">
      <c r="A64" s="136"/>
      <c r="B64" s="136"/>
      <c r="C64" s="136"/>
      <c r="D64" s="136"/>
      <c r="E64" s="191"/>
      <c r="F64" s="138"/>
      <c r="G64" s="187"/>
      <c r="H64" s="188"/>
      <c r="I64" s="189"/>
      <c r="J64" s="152"/>
      <c r="K64" s="148"/>
      <c r="L64" s="141"/>
      <c r="M64" s="116"/>
      <c r="N64" s="125"/>
      <c r="O64" s="125"/>
      <c r="P64" s="142"/>
      <c r="Q64" s="142"/>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6"/>
      <c r="AO64" s="30" t="s">
        <v>76</v>
      </c>
      <c r="AP64" s="31" t="s">
        <v>76</v>
      </c>
      <c r="AQ64" s="86" t="s">
        <v>76</v>
      </c>
      <c r="AR64" s="29">
        <f>AC62+AE62+AG62</f>
        <v>0</v>
      </c>
      <c r="AS64" s="127"/>
      <c r="AT64" s="4"/>
      <c r="AU64" s="4"/>
      <c r="AV64" s="4"/>
      <c r="AW64" s="4"/>
    </row>
    <row r="65" spans="1:49" ht="25.5" customHeight="1" thickBot="1">
      <c r="A65" s="136"/>
      <c r="B65" s="136"/>
      <c r="C65" s="136"/>
      <c r="D65" s="136"/>
      <c r="E65" s="191"/>
      <c r="F65" s="138"/>
      <c r="G65" s="187"/>
      <c r="H65" s="188"/>
      <c r="I65" s="189"/>
      <c r="J65" s="152"/>
      <c r="K65" s="148"/>
      <c r="L65" s="141"/>
      <c r="M65" s="116"/>
      <c r="N65" s="125"/>
      <c r="O65" s="125"/>
      <c r="P65" s="142"/>
      <c r="Q65" s="142"/>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6"/>
      <c r="AO65" s="42" t="s">
        <v>77</v>
      </c>
      <c r="AP65" s="43" t="s">
        <v>77</v>
      </c>
      <c r="AQ65" s="86" t="s">
        <v>77</v>
      </c>
      <c r="AR65" s="34">
        <f>AI62+AK62+AM62</f>
        <v>0</v>
      </c>
      <c r="AS65" s="127"/>
      <c r="AT65" s="4"/>
      <c r="AU65" s="4"/>
      <c r="AV65" s="4"/>
      <c r="AW65" s="4"/>
    </row>
    <row r="66" spans="1:49" ht="25.5" customHeight="1" thickBot="1">
      <c r="A66" s="136"/>
      <c r="B66" s="136"/>
      <c r="C66" s="136"/>
      <c r="D66" s="136"/>
      <c r="E66" s="191"/>
      <c r="F66" s="138" t="s">
        <v>170</v>
      </c>
      <c r="G66" s="146" t="s">
        <v>171</v>
      </c>
      <c r="H66" s="139" t="s">
        <v>172</v>
      </c>
      <c r="I66" s="139" t="s">
        <v>172</v>
      </c>
      <c r="J66" s="152" t="s">
        <v>69</v>
      </c>
      <c r="K66" s="148">
        <v>44593</v>
      </c>
      <c r="L66" s="141">
        <v>44910</v>
      </c>
      <c r="M66" s="116" t="s">
        <v>173</v>
      </c>
      <c r="N66" s="125">
        <v>0.25</v>
      </c>
      <c r="O66" s="125">
        <f>N66*(P66+R66+T66+V66+X66+Z66+AB66+AD66+AF66+AH66+AJ66+AL66)</f>
        <v>0.25</v>
      </c>
      <c r="P66" s="142"/>
      <c r="Q66" s="142"/>
      <c r="R66" s="125"/>
      <c r="S66" s="125"/>
      <c r="T66" s="125">
        <v>0.25</v>
      </c>
      <c r="U66" s="125">
        <v>0.25</v>
      </c>
      <c r="V66" s="125"/>
      <c r="W66" s="125"/>
      <c r="X66" s="125"/>
      <c r="Y66" s="125"/>
      <c r="Z66" s="125">
        <v>0.25</v>
      </c>
      <c r="AA66" s="125">
        <v>0.25</v>
      </c>
      <c r="AB66" s="125"/>
      <c r="AC66" s="125"/>
      <c r="AD66" s="125"/>
      <c r="AE66" s="125"/>
      <c r="AF66" s="125">
        <v>0.25</v>
      </c>
      <c r="AG66" s="125"/>
      <c r="AH66" s="125"/>
      <c r="AI66" s="125"/>
      <c r="AJ66" s="125">
        <v>0.25</v>
      </c>
      <c r="AK66" s="125"/>
      <c r="AL66" s="125"/>
      <c r="AM66" s="125"/>
      <c r="AN66" s="126">
        <f>N66*(Q66+S66+U66+W66+Y66+AA66+AC66+AE66+AG66+AI66+AK66+AM66)</f>
        <v>0.125</v>
      </c>
      <c r="AO66" s="44" t="s">
        <v>174</v>
      </c>
      <c r="AP66" s="45" t="s">
        <v>175</v>
      </c>
      <c r="AQ66" s="92" t="s">
        <v>176</v>
      </c>
      <c r="AR66" s="26">
        <f>Q66+S66+U66</f>
        <v>0.25</v>
      </c>
      <c r="AS66" s="127">
        <f>SUM(AR66:AR69)</f>
        <v>0.5</v>
      </c>
      <c r="AT66" s="4"/>
      <c r="AU66" s="4"/>
      <c r="AV66" s="4"/>
      <c r="AW66" s="4"/>
    </row>
    <row r="67" spans="1:49" ht="25.5" customHeight="1" thickBot="1">
      <c r="A67" s="136"/>
      <c r="B67" s="136"/>
      <c r="C67" s="136"/>
      <c r="D67" s="136"/>
      <c r="E67" s="191"/>
      <c r="F67" s="138"/>
      <c r="G67" s="146"/>
      <c r="H67" s="139"/>
      <c r="I67" s="139"/>
      <c r="J67" s="152"/>
      <c r="K67" s="148"/>
      <c r="L67" s="141"/>
      <c r="M67" s="116"/>
      <c r="N67" s="125"/>
      <c r="O67" s="125"/>
      <c r="P67" s="142"/>
      <c r="Q67" s="142"/>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6"/>
      <c r="AO67" s="46" t="s">
        <v>177</v>
      </c>
      <c r="AP67" s="46" t="s">
        <v>178</v>
      </c>
      <c r="AQ67" s="46" t="s">
        <v>179</v>
      </c>
      <c r="AR67" s="47">
        <f>W66+Y66+AA66</f>
        <v>0.25</v>
      </c>
      <c r="AS67" s="127"/>
      <c r="AT67" s="4"/>
      <c r="AU67" s="4"/>
      <c r="AV67" s="4"/>
      <c r="AW67" s="4"/>
    </row>
    <row r="68" spans="1:49" ht="25.5" customHeight="1" thickBot="1">
      <c r="A68" s="136"/>
      <c r="B68" s="136"/>
      <c r="C68" s="136"/>
      <c r="D68" s="136"/>
      <c r="E68" s="191"/>
      <c r="F68" s="138"/>
      <c r="G68" s="146"/>
      <c r="H68" s="139"/>
      <c r="I68" s="139"/>
      <c r="J68" s="152"/>
      <c r="K68" s="148"/>
      <c r="L68" s="141"/>
      <c r="M68" s="116"/>
      <c r="N68" s="125"/>
      <c r="O68" s="125"/>
      <c r="P68" s="142"/>
      <c r="Q68" s="142"/>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6"/>
      <c r="AO68" s="30" t="s">
        <v>76</v>
      </c>
      <c r="AP68" s="31" t="s">
        <v>76</v>
      </c>
      <c r="AQ68" s="86" t="s">
        <v>76</v>
      </c>
      <c r="AR68" s="29">
        <f>AC66+AE66+AG66</f>
        <v>0</v>
      </c>
      <c r="AS68" s="127"/>
      <c r="AT68" s="4"/>
      <c r="AU68" s="4"/>
      <c r="AV68" s="4"/>
      <c r="AW68" s="4"/>
    </row>
    <row r="69" spans="1:49" ht="25.5" customHeight="1" thickBot="1">
      <c r="A69" s="136"/>
      <c r="B69" s="136"/>
      <c r="C69" s="136"/>
      <c r="D69" s="136"/>
      <c r="E69" s="191"/>
      <c r="F69" s="138"/>
      <c r="G69" s="146"/>
      <c r="H69" s="139"/>
      <c r="I69" s="139"/>
      <c r="J69" s="152"/>
      <c r="K69" s="148"/>
      <c r="L69" s="141"/>
      <c r="M69" s="116"/>
      <c r="N69" s="125"/>
      <c r="O69" s="125"/>
      <c r="P69" s="142"/>
      <c r="Q69" s="142"/>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6"/>
      <c r="AO69" s="32" t="s">
        <v>77</v>
      </c>
      <c r="AP69" s="33" t="s">
        <v>77</v>
      </c>
      <c r="AQ69" s="86" t="s">
        <v>77</v>
      </c>
      <c r="AR69" s="34">
        <f>AI66+AK66+AM66</f>
        <v>0</v>
      </c>
      <c r="AS69" s="127"/>
      <c r="AT69" s="4"/>
      <c r="AU69" s="4"/>
      <c r="AV69" s="4"/>
      <c r="AW69" s="4"/>
    </row>
    <row r="70" spans="1:49" ht="25.5" customHeight="1" thickBot="1">
      <c r="A70" s="136"/>
      <c r="B70" s="136"/>
      <c r="C70" s="136"/>
      <c r="D70" s="136"/>
      <c r="E70" s="191"/>
      <c r="F70" s="138" t="s">
        <v>180</v>
      </c>
      <c r="G70" s="184" t="s">
        <v>181</v>
      </c>
      <c r="H70" s="185" t="s">
        <v>182</v>
      </c>
      <c r="I70" s="186" t="s">
        <v>183</v>
      </c>
      <c r="J70" s="152" t="s">
        <v>69</v>
      </c>
      <c r="K70" s="148">
        <v>44652</v>
      </c>
      <c r="L70" s="141">
        <v>44910</v>
      </c>
      <c r="M70" s="116" t="s">
        <v>184</v>
      </c>
      <c r="N70" s="125">
        <v>0.25</v>
      </c>
      <c r="O70" s="125">
        <f>N70*(P70+R70+T70+V70+X70+Z70+AB70+AD70+AF70+AH70+AJ70+AL70)</f>
        <v>0.25</v>
      </c>
      <c r="P70" s="142"/>
      <c r="Q70" s="142"/>
      <c r="R70" s="125"/>
      <c r="S70" s="125"/>
      <c r="T70" s="125"/>
      <c r="U70" s="125"/>
      <c r="V70" s="125"/>
      <c r="W70" s="125"/>
      <c r="X70" s="125"/>
      <c r="Y70" s="125"/>
      <c r="Z70" s="125">
        <v>0.5</v>
      </c>
      <c r="AA70" s="125">
        <v>0.5</v>
      </c>
      <c r="AB70" s="125"/>
      <c r="AC70" s="125"/>
      <c r="AD70" s="125"/>
      <c r="AE70" s="125"/>
      <c r="AF70" s="125">
        <v>0.25</v>
      </c>
      <c r="AG70" s="125"/>
      <c r="AH70" s="125"/>
      <c r="AI70" s="125"/>
      <c r="AJ70" s="125">
        <v>0.25</v>
      </c>
      <c r="AK70" s="125"/>
      <c r="AL70" s="125"/>
      <c r="AM70" s="125"/>
      <c r="AN70" s="126">
        <f>N70*(Q70+S70+U70+W70+Y70+AA70+AC70+AE70+AG70+AI70+AK70+AM70)</f>
        <v>0.125</v>
      </c>
      <c r="AO70" s="40" t="s">
        <v>72</v>
      </c>
      <c r="AP70" s="36" t="s">
        <v>72</v>
      </c>
      <c r="AQ70" s="86" t="s">
        <v>72</v>
      </c>
      <c r="AR70" s="26">
        <f>Q70+S70+U70</f>
        <v>0</v>
      </c>
      <c r="AS70" s="127">
        <f>SUM(AR70:AR73)</f>
        <v>0.5</v>
      </c>
      <c r="AT70" s="4"/>
      <c r="AU70" s="4"/>
      <c r="AV70" s="4"/>
      <c r="AW70" s="4"/>
    </row>
    <row r="71" spans="1:49" ht="25.5" customHeight="1" thickBot="1">
      <c r="A71" s="136"/>
      <c r="B71" s="136"/>
      <c r="C71" s="136"/>
      <c r="D71" s="136"/>
      <c r="E71" s="191"/>
      <c r="F71" s="138"/>
      <c r="G71" s="184"/>
      <c r="H71" s="185"/>
      <c r="I71" s="186"/>
      <c r="J71" s="152"/>
      <c r="K71" s="148"/>
      <c r="L71" s="141"/>
      <c r="M71" s="116"/>
      <c r="N71" s="125"/>
      <c r="O71" s="125"/>
      <c r="P71" s="142"/>
      <c r="Q71" s="142"/>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6"/>
      <c r="AO71" s="35" t="s">
        <v>185</v>
      </c>
      <c r="AP71" s="28" t="s">
        <v>186</v>
      </c>
      <c r="AQ71" s="87" t="s">
        <v>109</v>
      </c>
      <c r="AR71" s="29">
        <f>W70+Y70+AA70</f>
        <v>0.5</v>
      </c>
      <c r="AS71" s="127"/>
      <c r="AT71" s="4"/>
      <c r="AU71" s="4"/>
      <c r="AV71" s="4"/>
      <c r="AW71" s="4"/>
    </row>
    <row r="72" spans="1:49" ht="25.5" customHeight="1" thickBot="1">
      <c r="A72" s="136"/>
      <c r="B72" s="136"/>
      <c r="C72" s="136"/>
      <c r="D72" s="136"/>
      <c r="E72" s="191"/>
      <c r="F72" s="138"/>
      <c r="G72" s="184"/>
      <c r="H72" s="185"/>
      <c r="I72" s="186"/>
      <c r="J72" s="152"/>
      <c r="K72" s="148"/>
      <c r="L72" s="141"/>
      <c r="M72" s="116"/>
      <c r="N72" s="125"/>
      <c r="O72" s="125"/>
      <c r="P72" s="142"/>
      <c r="Q72" s="142"/>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6"/>
      <c r="AO72" s="30" t="s">
        <v>76</v>
      </c>
      <c r="AP72" s="31" t="s">
        <v>76</v>
      </c>
      <c r="AQ72" s="31" t="s">
        <v>76</v>
      </c>
      <c r="AR72" s="29">
        <f>AC70+AE70+AG70</f>
        <v>0</v>
      </c>
      <c r="AS72" s="127"/>
      <c r="AT72" s="4"/>
      <c r="AU72" s="4"/>
      <c r="AV72" s="4"/>
      <c r="AW72" s="4"/>
    </row>
    <row r="73" spans="1:49" ht="25.5" customHeight="1">
      <c r="A73" s="136"/>
      <c r="B73" s="136"/>
      <c r="C73" s="136"/>
      <c r="D73" s="136"/>
      <c r="E73" s="191"/>
      <c r="F73" s="138"/>
      <c r="G73" s="184"/>
      <c r="H73" s="185"/>
      <c r="I73" s="186"/>
      <c r="J73" s="152"/>
      <c r="K73" s="148"/>
      <c r="L73" s="141"/>
      <c r="M73" s="116"/>
      <c r="N73" s="125"/>
      <c r="O73" s="125"/>
      <c r="P73" s="142"/>
      <c r="Q73" s="142"/>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6"/>
      <c r="AO73" s="32" t="s">
        <v>77</v>
      </c>
      <c r="AP73" s="33" t="s">
        <v>77</v>
      </c>
      <c r="AQ73" s="33" t="s">
        <v>77</v>
      </c>
      <c r="AR73" s="34">
        <f>AI70+AK70+AM70</f>
        <v>0</v>
      </c>
      <c r="AS73" s="127"/>
      <c r="AT73" s="4"/>
      <c r="AU73" s="4"/>
      <c r="AV73" s="4"/>
      <c r="AW73" s="4"/>
    </row>
    <row r="74" spans="1:49" ht="25.5" customHeight="1">
      <c r="A74" s="180" t="s">
        <v>187</v>
      </c>
      <c r="B74" s="181" t="s">
        <v>188</v>
      </c>
      <c r="C74" s="181" t="s">
        <v>189</v>
      </c>
      <c r="D74" s="181" t="s">
        <v>190</v>
      </c>
      <c r="E74" s="182" t="s">
        <v>191</v>
      </c>
      <c r="F74" s="138" t="s">
        <v>192</v>
      </c>
      <c r="G74" s="183" t="s">
        <v>193</v>
      </c>
      <c r="H74" s="138" t="s">
        <v>194</v>
      </c>
      <c r="I74" s="138" t="s">
        <v>195</v>
      </c>
      <c r="J74" s="147" t="s">
        <v>196</v>
      </c>
      <c r="K74" s="148">
        <v>44563</v>
      </c>
      <c r="L74" s="141">
        <v>44915</v>
      </c>
      <c r="M74" s="116" t="s">
        <v>106</v>
      </c>
      <c r="N74" s="173">
        <v>0.2</v>
      </c>
      <c r="O74" s="173">
        <f>N74*(P74+R74+T74+V74+X74+Z74+AB74+AD74+AF74+AH74+AJ74+AL74)</f>
        <v>0.2</v>
      </c>
      <c r="P74" s="179">
        <v>0.1</v>
      </c>
      <c r="Q74" s="179"/>
      <c r="R74" s="173"/>
      <c r="S74" s="173"/>
      <c r="T74" s="173"/>
      <c r="U74" s="173"/>
      <c r="V74" s="173"/>
      <c r="W74" s="173"/>
      <c r="X74" s="173">
        <v>0.1</v>
      </c>
      <c r="Y74" s="173">
        <v>0.1</v>
      </c>
      <c r="Z74" s="173"/>
      <c r="AA74" s="173"/>
      <c r="AB74" s="173">
        <v>0.22</v>
      </c>
      <c r="AC74" s="173"/>
      <c r="AD74" s="173">
        <v>0.1</v>
      </c>
      <c r="AE74" s="173"/>
      <c r="AF74" s="173">
        <v>0.1</v>
      </c>
      <c r="AG74" s="173"/>
      <c r="AH74" s="173">
        <v>0.16</v>
      </c>
      <c r="AI74" s="173"/>
      <c r="AJ74" s="173"/>
      <c r="AK74" s="173"/>
      <c r="AL74" s="173">
        <v>0.22</v>
      </c>
      <c r="AM74" s="173"/>
      <c r="AN74" s="126">
        <f>N74*(Q74+S74+U74+W74+Y74+AA74+AC74+AE74+AG74+AI74+AK74+AM74)</f>
        <v>2.0000000000000004E-2</v>
      </c>
      <c r="AO74" s="24" t="s">
        <v>197</v>
      </c>
      <c r="AP74" s="25" t="s">
        <v>198</v>
      </c>
      <c r="AQ74" s="48" t="s">
        <v>199</v>
      </c>
      <c r="AR74" s="26">
        <v>0.1</v>
      </c>
      <c r="AS74" s="127">
        <f>SUM(AR74:AR77)</f>
        <v>0.2</v>
      </c>
      <c r="AT74" s="4"/>
      <c r="AU74" s="4"/>
      <c r="AV74" s="4"/>
      <c r="AW74" s="4"/>
    </row>
    <row r="75" spans="1:49" ht="25.5" customHeight="1">
      <c r="A75" s="180"/>
      <c r="B75" s="181"/>
      <c r="C75" s="181"/>
      <c r="D75" s="181"/>
      <c r="E75" s="182"/>
      <c r="F75" s="138"/>
      <c r="G75" s="183"/>
      <c r="H75" s="138"/>
      <c r="I75" s="138"/>
      <c r="J75" s="147"/>
      <c r="K75" s="148"/>
      <c r="L75" s="141"/>
      <c r="M75" s="116"/>
      <c r="N75" s="173"/>
      <c r="O75" s="173"/>
      <c r="P75" s="179"/>
      <c r="Q75" s="179"/>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26"/>
      <c r="AO75" s="49" t="s">
        <v>200</v>
      </c>
      <c r="AP75" s="50" t="s">
        <v>201</v>
      </c>
      <c r="AQ75" s="50" t="s">
        <v>199</v>
      </c>
      <c r="AR75" s="29">
        <v>0.1</v>
      </c>
      <c r="AS75" s="127"/>
      <c r="AT75" s="4"/>
      <c r="AU75" s="4"/>
      <c r="AV75" s="4"/>
      <c r="AW75" s="4"/>
    </row>
    <row r="76" spans="1:49" ht="25.5" customHeight="1">
      <c r="A76" s="180"/>
      <c r="B76" s="181"/>
      <c r="C76" s="181"/>
      <c r="D76" s="181"/>
      <c r="E76" s="182"/>
      <c r="F76" s="138"/>
      <c r="G76" s="183"/>
      <c r="H76" s="138"/>
      <c r="I76" s="138"/>
      <c r="J76" s="147"/>
      <c r="K76" s="148"/>
      <c r="L76" s="141"/>
      <c r="M76" s="116"/>
      <c r="N76" s="173"/>
      <c r="O76" s="173"/>
      <c r="P76" s="179"/>
      <c r="Q76" s="179"/>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26"/>
      <c r="AO76" s="51" t="s">
        <v>76</v>
      </c>
      <c r="AP76" s="31" t="s">
        <v>76</v>
      </c>
      <c r="AQ76" s="31" t="s">
        <v>76</v>
      </c>
      <c r="AR76" s="29">
        <f>AC74+AE74+AG74</f>
        <v>0</v>
      </c>
      <c r="AS76" s="127"/>
      <c r="AT76" s="4"/>
      <c r="AU76" s="4"/>
      <c r="AV76" s="4"/>
      <c r="AW76" s="4"/>
    </row>
    <row r="77" spans="1:49" ht="25.5" customHeight="1">
      <c r="A77" s="180"/>
      <c r="B77" s="181"/>
      <c r="C77" s="181"/>
      <c r="D77" s="181"/>
      <c r="E77" s="182"/>
      <c r="F77" s="138"/>
      <c r="G77" s="183"/>
      <c r="H77" s="138"/>
      <c r="I77" s="138"/>
      <c r="J77" s="147"/>
      <c r="K77" s="148"/>
      <c r="L77" s="141"/>
      <c r="M77" s="116"/>
      <c r="N77" s="173"/>
      <c r="O77" s="173"/>
      <c r="P77" s="179"/>
      <c r="Q77" s="179"/>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26"/>
      <c r="AO77" s="32" t="s">
        <v>77</v>
      </c>
      <c r="AP77" s="33" t="s">
        <v>77</v>
      </c>
      <c r="AQ77" s="33" t="s">
        <v>77</v>
      </c>
      <c r="AR77" s="34">
        <f>AI74+AK74+AM74</f>
        <v>0</v>
      </c>
      <c r="AS77" s="127"/>
      <c r="AT77" s="4"/>
      <c r="AU77" s="4"/>
      <c r="AV77" s="4"/>
      <c r="AW77" s="4"/>
    </row>
    <row r="78" spans="1:49" ht="25.5" customHeight="1">
      <c r="A78" s="180"/>
      <c r="B78" s="181"/>
      <c r="C78" s="181"/>
      <c r="D78" s="181"/>
      <c r="E78" s="182"/>
      <c r="F78" s="138" t="s">
        <v>202</v>
      </c>
      <c r="G78" s="139" t="s">
        <v>203</v>
      </c>
      <c r="H78" s="139" t="s">
        <v>204</v>
      </c>
      <c r="I78" s="174" t="s">
        <v>205</v>
      </c>
      <c r="J78" s="175" t="s">
        <v>206</v>
      </c>
      <c r="K78" s="148">
        <v>44562</v>
      </c>
      <c r="L78" s="141">
        <v>44910</v>
      </c>
      <c r="M78" s="176" t="s">
        <v>106</v>
      </c>
      <c r="N78" s="177">
        <v>0.2</v>
      </c>
      <c r="O78" s="169">
        <f>N78*(P78+R78+T78+V78+X78+Z78+AB78+AD78+AF78+AH78+AJ78+AL78)</f>
        <v>0.2</v>
      </c>
      <c r="P78" s="178"/>
      <c r="Q78" s="178"/>
      <c r="R78" s="169"/>
      <c r="S78" s="169"/>
      <c r="T78" s="169"/>
      <c r="U78" s="169"/>
      <c r="V78" s="169"/>
      <c r="W78" s="169"/>
      <c r="X78" s="169"/>
      <c r="Y78" s="169"/>
      <c r="Z78" s="169">
        <v>0.5</v>
      </c>
      <c r="AA78" s="169">
        <v>0.5</v>
      </c>
      <c r="AB78" s="169"/>
      <c r="AC78" s="169"/>
      <c r="AD78" s="169"/>
      <c r="AE78" s="169"/>
      <c r="AF78" s="169"/>
      <c r="AG78" s="169"/>
      <c r="AH78" s="169"/>
      <c r="AI78" s="169"/>
      <c r="AJ78" s="169"/>
      <c r="AK78" s="169"/>
      <c r="AL78" s="169">
        <v>0.5</v>
      </c>
      <c r="AM78" s="125"/>
      <c r="AN78" s="126">
        <f>N78*(Q78+S78+U78+W78+Y78+AA78+AC78+AE78+AG78+AI78+AK78+AM78)</f>
        <v>0.1</v>
      </c>
      <c r="AO78" s="40" t="s">
        <v>72</v>
      </c>
      <c r="AP78" s="36" t="s">
        <v>72</v>
      </c>
      <c r="AQ78" s="36" t="s">
        <v>72</v>
      </c>
      <c r="AR78" s="26">
        <f>Q78+S78+U78</f>
        <v>0</v>
      </c>
      <c r="AS78" s="127">
        <f>SUM(AR78:AR81)</f>
        <v>0.5</v>
      </c>
      <c r="AT78" s="4"/>
      <c r="AU78" s="4"/>
      <c r="AV78" s="4"/>
      <c r="AW78" s="4"/>
    </row>
    <row r="79" spans="1:49" ht="25.5" customHeight="1">
      <c r="A79" s="180"/>
      <c r="B79" s="181"/>
      <c r="C79" s="181"/>
      <c r="D79" s="181"/>
      <c r="E79" s="182"/>
      <c r="F79" s="138"/>
      <c r="G79" s="139"/>
      <c r="H79" s="139"/>
      <c r="I79" s="174"/>
      <c r="J79" s="175"/>
      <c r="K79" s="148"/>
      <c r="L79" s="141"/>
      <c r="M79" s="176"/>
      <c r="N79" s="177"/>
      <c r="O79" s="169"/>
      <c r="P79" s="178"/>
      <c r="Q79" s="178"/>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26"/>
      <c r="AO79" s="52" t="s">
        <v>207</v>
      </c>
      <c r="AP79" s="50" t="s">
        <v>208</v>
      </c>
      <c r="AQ79" s="28" t="s">
        <v>109</v>
      </c>
      <c r="AR79" s="29">
        <f>W78+Y78+AA78</f>
        <v>0.5</v>
      </c>
      <c r="AS79" s="127"/>
      <c r="AT79" s="4"/>
      <c r="AU79" s="4"/>
      <c r="AV79" s="4"/>
      <c r="AW79" s="4"/>
    </row>
    <row r="80" spans="1:49" ht="25.5" customHeight="1">
      <c r="A80" s="180"/>
      <c r="B80" s="181"/>
      <c r="C80" s="181"/>
      <c r="D80" s="181"/>
      <c r="E80" s="182"/>
      <c r="F80" s="138"/>
      <c r="G80" s="139"/>
      <c r="H80" s="139"/>
      <c r="I80" s="174"/>
      <c r="J80" s="175"/>
      <c r="K80" s="148"/>
      <c r="L80" s="141"/>
      <c r="M80" s="176"/>
      <c r="N80" s="177"/>
      <c r="O80" s="169"/>
      <c r="P80" s="178"/>
      <c r="Q80" s="178"/>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26"/>
      <c r="AO80" s="30" t="s">
        <v>76</v>
      </c>
      <c r="AP80" s="31" t="s">
        <v>76</v>
      </c>
      <c r="AQ80" s="31" t="s">
        <v>76</v>
      </c>
      <c r="AR80" s="29">
        <f>AC78+AE78+AG78</f>
        <v>0</v>
      </c>
      <c r="AS80" s="127"/>
      <c r="AT80" s="4"/>
      <c r="AU80" s="4"/>
      <c r="AV80" s="4"/>
      <c r="AW80" s="4"/>
    </row>
    <row r="81" spans="1:49" ht="25.5" customHeight="1" thickBot="1">
      <c r="A81" s="180"/>
      <c r="B81" s="181"/>
      <c r="C81" s="181"/>
      <c r="D81" s="181"/>
      <c r="E81" s="182"/>
      <c r="F81" s="138"/>
      <c r="G81" s="139"/>
      <c r="H81" s="139"/>
      <c r="I81" s="174"/>
      <c r="J81" s="175"/>
      <c r="K81" s="148"/>
      <c r="L81" s="141"/>
      <c r="M81" s="176"/>
      <c r="N81" s="177"/>
      <c r="O81" s="169"/>
      <c r="P81" s="178"/>
      <c r="Q81" s="178"/>
      <c r="R81" s="169"/>
      <c r="S81" s="169"/>
      <c r="T81" s="169"/>
      <c r="U81" s="169"/>
      <c r="V81" s="169"/>
      <c r="W81" s="169"/>
      <c r="X81" s="169"/>
      <c r="Y81" s="169"/>
      <c r="Z81" s="169"/>
      <c r="AA81" s="169"/>
      <c r="AB81" s="169"/>
      <c r="AC81" s="169"/>
      <c r="AD81" s="169"/>
      <c r="AE81" s="169"/>
      <c r="AF81" s="169"/>
      <c r="AG81" s="169"/>
      <c r="AH81" s="169"/>
      <c r="AI81" s="169"/>
      <c r="AJ81" s="169"/>
      <c r="AK81" s="169"/>
      <c r="AL81" s="169"/>
      <c r="AM81" s="125"/>
      <c r="AN81" s="126"/>
      <c r="AO81" s="32" t="s">
        <v>77</v>
      </c>
      <c r="AP81" s="33" t="s">
        <v>77</v>
      </c>
      <c r="AQ81" s="86" t="s">
        <v>77</v>
      </c>
      <c r="AR81" s="34">
        <f>AI78+AK78+AM78</f>
        <v>0</v>
      </c>
      <c r="AS81" s="127"/>
      <c r="AT81" s="4"/>
      <c r="AU81" s="4"/>
      <c r="AV81" s="4"/>
      <c r="AW81" s="4"/>
    </row>
    <row r="82" spans="1:49" ht="25.5" customHeight="1" thickBot="1">
      <c r="A82" s="180"/>
      <c r="B82" s="181"/>
      <c r="C82" s="181"/>
      <c r="D82" s="181"/>
      <c r="E82" s="182"/>
      <c r="F82" s="138" t="s">
        <v>209</v>
      </c>
      <c r="G82" s="146" t="s">
        <v>210</v>
      </c>
      <c r="H82" s="159" t="s">
        <v>211</v>
      </c>
      <c r="I82" s="170" t="s">
        <v>212</v>
      </c>
      <c r="J82" s="162" t="s">
        <v>213</v>
      </c>
      <c r="K82" s="163">
        <v>44562</v>
      </c>
      <c r="L82" s="171">
        <v>44910</v>
      </c>
      <c r="M82" s="172" t="s">
        <v>106</v>
      </c>
      <c r="N82" s="157">
        <v>0.2</v>
      </c>
      <c r="O82" s="157">
        <f>N82*(P82+R82+T82+V82+X82+Z82+AB82+AD82+AF82+AH82+AJ82+AL82)</f>
        <v>0.19999999999999998</v>
      </c>
      <c r="P82" s="168">
        <v>8.3000000000000004E-2</v>
      </c>
      <c r="Q82" s="168">
        <v>8.3000000000000004E-2</v>
      </c>
      <c r="R82" s="166">
        <v>8.3000000000000004E-2</v>
      </c>
      <c r="S82" s="168">
        <v>8.3000000000000004E-2</v>
      </c>
      <c r="T82" s="166">
        <v>8.3000000000000004E-2</v>
      </c>
      <c r="U82" s="168">
        <v>8.3000000000000004E-2</v>
      </c>
      <c r="V82" s="166">
        <v>8.3000000000000004E-2</v>
      </c>
      <c r="W82" s="168">
        <v>8.3000000000000004E-2</v>
      </c>
      <c r="X82" s="166">
        <v>8.3000000000000004E-2</v>
      </c>
      <c r="Y82" s="168">
        <v>8.3000000000000004E-2</v>
      </c>
      <c r="Z82" s="166">
        <v>8.3000000000000004E-2</v>
      </c>
      <c r="AA82" s="168">
        <v>8.3000000000000004E-2</v>
      </c>
      <c r="AB82" s="166">
        <v>8.3000000000000004E-2</v>
      </c>
      <c r="AC82" s="157"/>
      <c r="AD82" s="166">
        <v>8.3000000000000004E-2</v>
      </c>
      <c r="AE82" s="157"/>
      <c r="AF82" s="166">
        <v>8.4000000000000005E-2</v>
      </c>
      <c r="AG82" s="157"/>
      <c r="AH82" s="166">
        <v>8.4000000000000005E-2</v>
      </c>
      <c r="AI82" s="157"/>
      <c r="AJ82" s="166">
        <v>8.4000000000000005E-2</v>
      </c>
      <c r="AK82" s="157"/>
      <c r="AL82" s="166">
        <v>8.4000000000000005E-2</v>
      </c>
      <c r="AM82" s="167"/>
      <c r="AN82" s="126">
        <f>N82*(Q82+S82+U82+W82+Y82+AA82+AC82+AE82+AG82+AI82+AK82+AM82)</f>
        <v>9.9600000000000022E-2</v>
      </c>
      <c r="AO82" s="53" t="s">
        <v>214</v>
      </c>
      <c r="AP82" s="54" t="s">
        <v>215</v>
      </c>
      <c r="AQ82" s="87" t="s">
        <v>109</v>
      </c>
      <c r="AR82" s="26">
        <f>Q82+S82+U82</f>
        <v>0.249</v>
      </c>
      <c r="AS82" s="127">
        <f>SUM(AR82:AR85)</f>
        <v>0.498</v>
      </c>
      <c r="AT82" s="4"/>
      <c r="AU82" s="4"/>
      <c r="AV82" s="4"/>
      <c r="AW82" s="4"/>
    </row>
    <row r="83" spans="1:49" ht="25.5" customHeight="1" thickBot="1">
      <c r="A83" s="180"/>
      <c r="B83" s="181"/>
      <c r="C83" s="181"/>
      <c r="D83" s="181"/>
      <c r="E83" s="182"/>
      <c r="F83" s="138"/>
      <c r="G83" s="146"/>
      <c r="H83" s="159"/>
      <c r="I83" s="170"/>
      <c r="J83" s="162"/>
      <c r="K83" s="163"/>
      <c r="L83" s="171"/>
      <c r="M83" s="172"/>
      <c r="N83" s="157"/>
      <c r="O83" s="157"/>
      <c r="P83" s="168"/>
      <c r="Q83" s="168"/>
      <c r="R83" s="166"/>
      <c r="S83" s="168"/>
      <c r="T83" s="166"/>
      <c r="U83" s="168"/>
      <c r="V83" s="166"/>
      <c r="W83" s="168"/>
      <c r="X83" s="166"/>
      <c r="Y83" s="168"/>
      <c r="Z83" s="166"/>
      <c r="AA83" s="168"/>
      <c r="AB83" s="166"/>
      <c r="AC83" s="157"/>
      <c r="AD83" s="166"/>
      <c r="AE83" s="157"/>
      <c r="AF83" s="166"/>
      <c r="AG83" s="157"/>
      <c r="AH83" s="166"/>
      <c r="AI83" s="157"/>
      <c r="AJ83" s="166"/>
      <c r="AK83" s="157"/>
      <c r="AL83" s="166"/>
      <c r="AM83" s="167"/>
      <c r="AN83" s="126"/>
      <c r="AO83" s="53" t="s">
        <v>216</v>
      </c>
      <c r="AP83" s="54" t="s">
        <v>217</v>
      </c>
      <c r="AQ83" s="87" t="s">
        <v>109</v>
      </c>
      <c r="AR83" s="29">
        <f>W82+Y82+AA82</f>
        <v>0.249</v>
      </c>
      <c r="AS83" s="127"/>
      <c r="AT83" s="4"/>
      <c r="AU83" s="4"/>
      <c r="AV83" s="4"/>
      <c r="AW83" s="4"/>
    </row>
    <row r="84" spans="1:49" ht="25.5" customHeight="1" thickBot="1">
      <c r="A84" s="180"/>
      <c r="B84" s="181"/>
      <c r="C84" s="181"/>
      <c r="D84" s="181"/>
      <c r="E84" s="182"/>
      <c r="F84" s="138"/>
      <c r="G84" s="146"/>
      <c r="H84" s="159"/>
      <c r="I84" s="170"/>
      <c r="J84" s="162"/>
      <c r="K84" s="163"/>
      <c r="L84" s="171"/>
      <c r="M84" s="172"/>
      <c r="N84" s="157"/>
      <c r="O84" s="157"/>
      <c r="P84" s="168"/>
      <c r="Q84" s="168"/>
      <c r="R84" s="166"/>
      <c r="S84" s="168"/>
      <c r="T84" s="166"/>
      <c r="U84" s="168"/>
      <c r="V84" s="166"/>
      <c r="W84" s="168"/>
      <c r="X84" s="166"/>
      <c r="Y84" s="168"/>
      <c r="Z84" s="166"/>
      <c r="AA84" s="168"/>
      <c r="AB84" s="166"/>
      <c r="AC84" s="157"/>
      <c r="AD84" s="166"/>
      <c r="AE84" s="157"/>
      <c r="AF84" s="166"/>
      <c r="AG84" s="157"/>
      <c r="AH84" s="166"/>
      <c r="AI84" s="157"/>
      <c r="AJ84" s="166"/>
      <c r="AK84" s="157"/>
      <c r="AL84" s="166"/>
      <c r="AM84" s="167"/>
      <c r="AN84" s="126"/>
      <c r="AO84" s="30" t="s">
        <v>76</v>
      </c>
      <c r="AP84" s="31" t="s">
        <v>76</v>
      </c>
      <c r="AQ84" s="31" t="s">
        <v>76</v>
      </c>
      <c r="AR84" s="29">
        <f>AC82+AE82+AG82</f>
        <v>0</v>
      </c>
      <c r="AS84" s="127"/>
      <c r="AT84" s="4"/>
      <c r="AU84" s="4"/>
      <c r="AV84" s="4"/>
      <c r="AW84" s="4"/>
    </row>
    <row r="85" spans="1:49" ht="25.5" customHeight="1">
      <c r="A85" s="180"/>
      <c r="B85" s="181"/>
      <c r="C85" s="181"/>
      <c r="D85" s="181"/>
      <c r="E85" s="182"/>
      <c r="F85" s="138"/>
      <c r="G85" s="146"/>
      <c r="H85" s="159"/>
      <c r="I85" s="170"/>
      <c r="J85" s="162"/>
      <c r="K85" s="163"/>
      <c r="L85" s="171"/>
      <c r="M85" s="172"/>
      <c r="N85" s="157"/>
      <c r="O85" s="157"/>
      <c r="P85" s="168"/>
      <c r="Q85" s="168"/>
      <c r="R85" s="166"/>
      <c r="S85" s="168"/>
      <c r="T85" s="166"/>
      <c r="U85" s="168"/>
      <c r="V85" s="166"/>
      <c r="W85" s="168"/>
      <c r="X85" s="166"/>
      <c r="Y85" s="168"/>
      <c r="Z85" s="166"/>
      <c r="AA85" s="168"/>
      <c r="AB85" s="166"/>
      <c r="AC85" s="157"/>
      <c r="AD85" s="166"/>
      <c r="AE85" s="157"/>
      <c r="AF85" s="166"/>
      <c r="AG85" s="157"/>
      <c r="AH85" s="166"/>
      <c r="AI85" s="157"/>
      <c r="AJ85" s="166"/>
      <c r="AK85" s="157"/>
      <c r="AL85" s="166"/>
      <c r="AM85" s="167"/>
      <c r="AN85" s="126"/>
      <c r="AO85" s="32" t="s">
        <v>77</v>
      </c>
      <c r="AP85" s="33" t="s">
        <v>77</v>
      </c>
      <c r="AQ85" s="33" t="s">
        <v>77</v>
      </c>
      <c r="AR85" s="34">
        <f>AI82+AK82+AM82</f>
        <v>0</v>
      </c>
      <c r="AS85" s="127"/>
      <c r="AT85" s="4"/>
      <c r="AU85" s="4"/>
      <c r="AV85" s="4"/>
      <c r="AW85" s="4"/>
    </row>
    <row r="86" spans="1:49" ht="25.5" customHeight="1">
      <c r="A86" s="180"/>
      <c r="B86" s="181"/>
      <c r="C86" s="181"/>
      <c r="D86" s="181"/>
      <c r="E86" s="182"/>
      <c r="F86" s="138" t="s">
        <v>218</v>
      </c>
      <c r="G86" s="159" t="s">
        <v>219</v>
      </c>
      <c r="H86" s="160" t="s">
        <v>220</v>
      </c>
      <c r="I86" s="161" t="s">
        <v>221</v>
      </c>
      <c r="J86" s="162" t="s">
        <v>222</v>
      </c>
      <c r="K86" s="163">
        <v>44562</v>
      </c>
      <c r="L86" s="141">
        <v>44910</v>
      </c>
      <c r="M86" s="156" t="s">
        <v>106</v>
      </c>
      <c r="N86" s="164">
        <v>0.2</v>
      </c>
      <c r="O86" s="143">
        <f>N86*(P86+R86+T86+V86+X86+Z86+AB86+AD86+AF86+AH86+AJ86+AL86)</f>
        <v>0.2</v>
      </c>
      <c r="P86" s="165"/>
      <c r="Q86" s="158"/>
      <c r="R86" s="150"/>
      <c r="S86" s="143"/>
      <c r="T86" s="150"/>
      <c r="U86" s="143"/>
      <c r="V86" s="150"/>
      <c r="W86" s="143"/>
      <c r="X86" s="150"/>
      <c r="Y86" s="143"/>
      <c r="Z86" s="150">
        <v>0.5</v>
      </c>
      <c r="AA86" s="143">
        <v>0.5</v>
      </c>
      <c r="AB86" s="150"/>
      <c r="AC86" s="143"/>
      <c r="AD86" s="150"/>
      <c r="AE86" s="143"/>
      <c r="AF86" s="150"/>
      <c r="AG86" s="143"/>
      <c r="AH86" s="150"/>
      <c r="AI86" s="143"/>
      <c r="AJ86" s="150"/>
      <c r="AK86" s="143"/>
      <c r="AL86" s="150">
        <v>0.5</v>
      </c>
      <c r="AM86" s="125"/>
      <c r="AN86" s="126">
        <f>N86*(Q86+S86+U86+W86+Y86+AA86+AC86+AE86+AG86+AI86+AK86+AM86)</f>
        <v>0.1</v>
      </c>
      <c r="AO86" s="55"/>
      <c r="AP86" s="36" t="s">
        <v>72</v>
      </c>
      <c r="AQ86" s="36" t="s">
        <v>72</v>
      </c>
      <c r="AR86" s="26">
        <f>Q86+S86+U86</f>
        <v>0</v>
      </c>
      <c r="AS86" s="127">
        <f>SUM(AR86:AR89)</f>
        <v>0.5</v>
      </c>
      <c r="AT86" s="4"/>
      <c r="AU86" s="4"/>
      <c r="AV86" s="4"/>
      <c r="AW86" s="4"/>
    </row>
    <row r="87" spans="1:49" ht="25.5" customHeight="1">
      <c r="A87" s="180"/>
      <c r="B87" s="181"/>
      <c r="C87" s="181"/>
      <c r="D87" s="181"/>
      <c r="E87" s="182"/>
      <c r="F87" s="138"/>
      <c r="G87" s="159"/>
      <c r="H87" s="160"/>
      <c r="I87" s="161"/>
      <c r="J87" s="162"/>
      <c r="K87" s="163"/>
      <c r="L87" s="141"/>
      <c r="M87" s="156"/>
      <c r="N87" s="164"/>
      <c r="O87" s="143"/>
      <c r="P87" s="165"/>
      <c r="Q87" s="158"/>
      <c r="R87" s="150"/>
      <c r="S87" s="143"/>
      <c r="T87" s="150"/>
      <c r="U87" s="143"/>
      <c r="V87" s="150"/>
      <c r="W87" s="143"/>
      <c r="X87" s="150"/>
      <c r="Y87" s="143"/>
      <c r="Z87" s="150"/>
      <c r="AA87" s="143"/>
      <c r="AB87" s="150"/>
      <c r="AC87" s="143"/>
      <c r="AD87" s="150"/>
      <c r="AE87" s="143"/>
      <c r="AF87" s="150"/>
      <c r="AG87" s="143"/>
      <c r="AH87" s="150"/>
      <c r="AI87" s="143"/>
      <c r="AJ87" s="150"/>
      <c r="AK87" s="143"/>
      <c r="AL87" s="150"/>
      <c r="AM87" s="125"/>
      <c r="AN87" s="126"/>
      <c r="AO87" s="52" t="s">
        <v>223</v>
      </c>
      <c r="AP87" s="52" t="s">
        <v>224</v>
      </c>
      <c r="AQ87" s="28" t="s">
        <v>109</v>
      </c>
      <c r="AR87" s="29">
        <f>W86+Y86+AA86</f>
        <v>0.5</v>
      </c>
      <c r="AS87" s="127"/>
      <c r="AT87" s="4"/>
      <c r="AU87" s="4"/>
      <c r="AV87" s="4"/>
      <c r="AW87" s="4"/>
    </row>
    <row r="88" spans="1:49" ht="25.5" customHeight="1">
      <c r="A88" s="180"/>
      <c r="B88" s="181"/>
      <c r="C88" s="181"/>
      <c r="D88" s="181"/>
      <c r="E88" s="182"/>
      <c r="F88" s="138"/>
      <c r="G88" s="159"/>
      <c r="H88" s="160"/>
      <c r="I88" s="161"/>
      <c r="J88" s="162"/>
      <c r="K88" s="163"/>
      <c r="L88" s="141"/>
      <c r="M88" s="156"/>
      <c r="N88" s="164"/>
      <c r="O88" s="143"/>
      <c r="P88" s="165"/>
      <c r="Q88" s="158"/>
      <c r="R88" s="150"/>
      <c r="S88" s="143"/>
      <c r="T88" s="150"/>
      <c r="U88" s="143"/>
      <c r="V88" s="150"/>
      <c r="W88" s="143"/>
      <c r="X88" s="150"/>
      <c r="Y88" s="143"/>
      <c r="Z88" s="150"/>
      <c r="AA88" s="143"/>
      <c r="AB88" s="150"/>
      <c r="AC88" s="143"/>
      <c r="AD88" s="150"/>
      <c r="AE88" s="143"/>
      <c r="AF88" s="150"/>
      <c r="AG88" s="143"/>
      <c r="AH88" s="150"/>
      <c r="AI88" s="143"/>
      <c r="AJ88" s="150"/>
      <c r="AK88" s="143"/>
      <c r="AL88" s="150"/>
      <c r="AM88" s="125"/>
      <c r="AN88" s="126"/>
      <c r="AO88" s="30" t="s">
        <v>76</v>
      </c>
      <c r="AP88" s="31" t="s">
        <v>76</v>
      </c>
      <c r="AQ88" s="31" t="s">
        <v>76</v>
      </c>
      <c r="AR88" s="29">
        <f>AC86+AE86+AG86</f>
        <v>0</v>
      </c>
      <c r="AS88" s="127"/>
      <c r="AT88" s="4"/>
      <c r="AU88" s="4"/>
      <c r="AV88" s="4"/>
      <c r="AW88" s="4"/>
    </row>
    <row r="89" spans="1:49" ht="25.5" customHeight="1">
      <c r="A89" s="180"/>
      <c r="B89" s="181"/>
      <c r="C89" s="181"/>
      <c r="D89" s="181"/>
      <c r="E89" s="182"/>
      <c r="F89" s="138"/>
      <c r="G89" s="159"/>
      <c r="H89" s="160"/>
      <c r="I89" s="161"/>
      <c r="J89" s="162"/>
      <c r="K89" s="163"/>
      <c r="L89" s="141"/>
      <c r="M89" s="156"/>
      <c r="N89" s="164"/>
      <c r="O89" s="143"/>
      <c r="P89" s="165"/>
      <c r="Q89" s="158"/>
      <c r="R89" s="150"/>
      <c r="S89" s="143"/>
      <c r="T89" s="150"/>
      <c r="U89" s="143"/>
      <c r="V89" s="150"/>
      <c r="W89" s="143"/>
      <c r="X89" s="150"/>
      <c r="Y89" s="143"/>
      <c r="Z89" s="150"/>
      <c r="AA89" s="143"/>
      <c r="AB89" s="150"/>
      <c r="AC89" s="143"/>
      <c r="AD89" s="150"/>
      <c r="AE89" s="143"/>
      <c r="AF89" s="150"/>
      <c r="AG89" s="143"/>
      <c r="AH89" s="150"/>
      <c r="AI89" s="143"/>
      <c r="AJ89" s="150"/>
      <c r="AK89" s="143"/>
      <c r="AL89" s="150"/>
      <c r="AM89" s="125"/>
      <c r="AN89" s="126"/>
      <c r="AO89" s="32" t="s">
        <v>77</v>
      </c>
      <c r="AP89" s="33" t="s">
        <v>77</v>
      </c>
      <c r="AQ89" s="33" t="s">
        <v>77</v>
      </c>
      <c r="AR89" s="34">
        <f>AI86+AK86+AM86</f>
        <v>0</v>
      </c>
      <c r="AS89" s="127"/>
      <c r="AT89" s="4"/>
      <c r="AU89" s="4"/>
      <c r="AV89" s="4"/>
      <c r="AW89" s="4"/>
    </row>
    <row r="90" spans="1:49" ht="25.5" customHeight="1">
      <c r="A90" s="180"/>
      <c r="B90" s="181"/>
      <c r="C90" s="181"/>
      <c r="D90" s="181"/>
      <c r="E90" s="182"/>
      <c r="F90" s="138" t="s">
        <v>225</v>
      </c>
      <c r="G90" s="151" t="s">
        <v>226</v>
      </c>
      <c r="H90" s="152" t="s">
        <v>227</v>
      </c>
      <c r="I90" s="153" t="s">
        <v>228</v>
      </c>
      <c r="J90" s="154" t="s">
        <v>229</v>
      </c>
      <c r="K90" s="155">
        <v>44682</v>
      </c>
      <c r="L90" s="141">
        <v>44864</v>
      </c>
      <c r="M90" s="156" t="s">
        <v>230</v>
      </c>
      <c r="N90" s="157">
        <v>0.25</v>
      </c>
      <c r="O90" s="125">
        <f>N90*(P90+R90+T90+V90+X90+Z90+AB90+AD90+AF90+AH90+AJ90+AL90)</f>
        <v>0.25</v>
      </c>
      <c r="P90" s="143"/>
      <c r="Q90" s="143"/>
      <c r="R90" s="143"/>
      <c r="S90" s="143"/>
      <c r="T90" s="158"/>
      <c r="U90" s="158"/>
      <c r="V90" s="143"/>
      <c r="W90" s="143"/>
      <c r="X90" s="143"/>
      <c r="Y90" s="125"/>
      <c r="Z90" s="125">
        <v>0.4</v>
      </c>
      <c r="AA90" s="143">
        <v>0.4</v>
      </c>
      <c r="AB90" s="143"/>
      <c r="AC90" s="143"/>
      <c r="AD90" s="125"/>
      <c r="AE90" s="125"/>
      <c r="AF90" s="149"/>
      <c r="AG90" s="125"/>
      <c r="AH90" s="125">
        <v>0.6</v>
      </c>
      <c r="AI90" s="125"/>
      <c r="AJ90" s="125"/>
      <c r="AK90" s="125"/>
      <c r="AL90" s="143"/>
      <c r="AM90" s="143"/>
      <c r="AN90" s="126">
        <f>N90*(Q90+S90+U90+W90+Y90+AA90+AC90+AE90+AG90+AI90+AK90+AM90)</f>
        <v>0.1</v>
      </c>
      <c r="AO90" s="40" t="s">
        <v>72</v>
      </c>
      <c r="AP90" s="36" t="s">
        <v>72</v>
      </c>
      <c r="AQ90" s="36" t="s">
        <v>72</v>
      </c>
      <c r="AR90" s="26">
        <f>Q90+S90+U90</f>
        <v>0</v>
      </c>
      <c r="AS90" s="127">
        <f>SUM(AR90:AR93)</f>
        <v>0.4</v>
      </c>
      <c r="AT90" s="4"/>
      <c r="AU90" s="4"/>
      <c r="AV90" s="4"/>
      <c r="AW90" s="4"/>
    </row>
    <row r="91" spans="1:49" ht="25.5" customHeight="1">
      <c r="A91" s="180"/>
      <c r="B91" s="181"/>
      <c r="C91" s="181"/>
      <c r="D91" s="181"/>
      <c r="E91" s="182"/>
      <c r="F91" s="138"/>
      <c r="G91" s="151"/>
      <c r="H91" s="152"/>
      <c r="I91" s="152"/>
      <c r="J91" s="154"/>
      <c r="K91" s="155"/>
      <c r="L91" s="141"/>
      <c r="M91" s="156"/>
      <c r="N91" s="157"/>
      <c r="O91" s="157"/>
      <c r="P91" s="157"/>
      <c r="Q91" s="157"/>
      <c r="R91" s="157"/>
      <c r="S91" s="157"/>
      <c r="T91" s="158"/>
      <c r="U91" s="158"/>
      <c r="V91" s="143"/>
      <c r="W91" s="143"/>
      <c r="X91" s="143"/>
      <c r="Y91" s="143"/>
      <c r="Z91" s="143"/>
      <c r="AA91" s="143"/>
      <c r="AB91" s="143"/>
      <c r="AC91" s="143"/>
      <c r="AD91" s="143"/>
      <c r="AE91" s="143"/>
      <c r="AF91" s="149"/>
      <c r="AG91" s="125"/>
      <c r="AH91" s="125"/>
      <c r="AI91" s="125"/>
      <c r="AJ91" s="125"/>
      <c r="AK91" s="125"/>
      <c r="AL91" s="125"/>
      <c r="AM91" s="125"/>
      <c r="AN91" s="126"/>
      <c r="AO91" s="52" t="s">
        <v>231</v>
      </c>
      <c r="AP91" s="50" t="s">
        <v>232</v>
      </c>
      <c r="AQ91" s="56" t="s">
        <v>233</v>
      </c>
      <c r="AR91" s="29">
        <f>W90+Y90+AA90</f>
        <v>0.4</v>
      </c>
      <c r="AS91" s="127"/>
      <c r="AT91" s="4"/>
      <c r="AU91" s="4"/>
      <c r="AV91" s="4"/>
      <c r="AW91" s="4"/>
    </row>
    <row r="92" spans="1:49" ht="25.5" customHeight="1">
      <c r="A92" s="180"/>
      <c r="B92" s="181"/>
      <c r="C92" s="181"/>
      <c r="D92" s="181"/>
      <c r="E92" s="182"/>
      <c r="F92" s="138"/>
      <c r="G92" s="151"/>
      <c r="H92" s="152"/>
      <c r="I92" s="152"/>
      <c r="J92" s="154"/>
      <c r="K92" s="155"/>
      <c r="L92" s="141"/>
      <c r="M92" s="156"/>
      <c r="N92" s="157"/>
      <c r="O92" s="157"/>
      <c r="P92" s="157"/>
      <c r="Q92" s="157"/>
      <c r="R92" s="157"/>
      <c r="S92" s="157"/>
      <c r="T92" s="158"/>
      <c r="U92" s="158"/>
      <c r="V92" s="143"/>
      <c r="W92" s="143"/>
      <c r="X92" s="143"/>
      <c r="Y92" s="143"/>
      <c r="Z92" s="143"/>
      <c r="AA92" s="143"/>
      <c r="AB92" s="143"/>
      <c r="AC92" s="143"/>
      <c r="AD92" s="143"/>
      <c r="AE92" s="143"/>
      <c r="AF92" s="149"/>
      <c r="AG92" s="125"/>
      <c r="AH92" s="125"/>
      <c r="AI92" s="125"/>
      <c r="AJ92" s="125"/>
      <c r="AK92" s="125"/>
      <c r="AL92" s="125"/>
      <c r="AM92" s="125"/>
      <c r="AN92" s="126"/>
      <c r="AO92" s="30" t="s">
        <v>76</v>
      </c>
      <c r="AP92" s="31" t="s">
        <v>76</v>
      </c>
      <c r="AQ92" s="31" t="s">
        <v>76</v>
      </c>
      <c r="AR92" s="29">
        <f>AC90+AE90+AG90</f>
        <v>0</v>
      </c>
      <c r="AS92" s="127"/>
      <c r="AT92" s="4"/>
      <c r="AU92" s="4"/>
      <c r="AV92" s="4"/>
      <c r="AW92" s="4"/>
    </row>
    <row r="93" spans="1:49" ht="25.5" customHeight="1">
      <c r="A93" s="180"/>
      <c r="B93" s="181"/>
      <c r="C93" s="181"/>
      <c r="D93" s="181"/>
      <c r="E93" s="182"/>
      <c r="F93" s="138"/>
      <c r="G93" s="151"/>
      <c r="H93" s="152"/>
      <c r="I93" s="152"/>
      <c r="J93" s="154"/>
      <c r="K93" s="155"/>
      <c r="L93" s="141"/>
      <c r="M93" s="156"/>
      <c r="N93" s="157"/>
      <c r="O93" s="125"/>
      <c r="P93" s="125"/>
      <c r="Q93" s="125"/>
      <c r="R93" s="125"/>
      <c r="S93" s="125"/>
      <c r="T93" s="158"/>
      <c r="U93" s="158"/>
      <c r="V93" s="143"/>
      <c r="W93" s="143"/>
      <c r="X93" s="143"/>
      <c r="Y93" s="143"/>
      <c r="Z93" s="143"/>
      <c r="AA93" s="143"/>
      <c r="AB93" s="143"/>
      <c r="AC93" s="143"/>
      <c r="AD93" s="143"/>
      <c r="AE93" s="143"/>
      <c r="AF93" s="149"/>
      <c r="AG93" s="125"/>
      <c r="AH93" s="125"/>
      <c r="AI93" s="125"/>
      <c r="AJ93" s="125"/>
      <c r="AK93" s="125"/>
      <c r="AL93" s="125"/>
      <c r="AM93" s="125"/>
      <c r="AN93" s="126"/>
      <c r="AO93" s="32" t="s">
        <v>77</v>
      </c>
      <c r="AP93" s="33" t="s">
        <v>77</v>
      </c>
      <c r="AQ93" s="33" t="s">
        <v>77</v>
      </c>
      <c r="AR93" s="34">
        <f>AI90+AK90+AM90</f>
        <v>0</v>
      </c>
      <c r="AS93" s="127"/>
      <c r="AT93" s="4"/>
      <c r="AU93" s="4"/>
      <c r="AV93" s="4"/>
      <c r="AW93" s="4"/>
    </row>
    <row r="94" spans="1:49" ht="25.5" customHeight="1">
      <c r="A94" s="144" t="s">
        <v>234</v>
      </c>
      <c r="B94" s="144" t="s">
        <v>235</v>
      </c>
      <c r="C94" s="144" t="s">
        <v>236</v>
      </c>
      <c r="D94" s="144" t="s">
        <v>237</v>
      </c>
      <c r="E94" s="145" t="s">
        <v>238</v>
      </c>
      <c r="F94" s="138" t="s">
        <v>239</v>
      </c>
      <c r="G94" s="146" t="s">
        <v>240</v>
      </c>
      <c r="H94" s="139" t="s">
        <v>241</v>
      </c>
      <c r="I94" s="138" t="s">
        <v>242</v>
      </c>
      <c r="J94" s="147" t="s">
        <v>229</v>
      </c>
      <c r="K94" s="148">
        <v>44593</v>
      </c>
      <c r="L94" s="141">
        <v>44895</v>
      </c>
      <c r="M94" s="116" t="s">
        <v>106</v>
      </c>
      <c r="N94" s="125">
        <v>1</v>
      </c>
      <c r="O94" s="125">
        <f>N94*(P94+R94+T94+V94+X94+Z94+AB94+AD94+AF94+AH94+AJ94+AL94)</f>
        <v>1</v>
      </c>
      <c r="P94" s="142"/>
      <c r="Q94" s="142"/>
      <c r="R94" s="125"/>
      <c r="S94" s="125"/>
      <c r="T94" s="125"/>
      <c r="U94" s="125"/>
      <c r="V94" s="125"/>
      <c r="W94" s="125"/>
      <c r="X94" s="125"/>
      <c r="Y94" s="125"/>
      <c r="Z94" s="125"/>
      <c r="AA94" s="125"/>
      <c r="AB94" s="125"/>
      <c r="AC94" s="125"/>
      <c r="AD94" s="125"/>
      <c r="AE94" s="125"/>
      <c r="AF94" s="125"/>
      <c r="AG94" s="125"/>
      <c r="AH94" s="125">
        <v>0.35</v>
      </c>
      <c r="AI94" s="125"/>
      <c r="AJ94" s="125">
        <v>0.35</v>
      </c>
      <c r="AK94" s="125"/>
      <c r="AL94" s="125">
        <v>0.3</v>
      </c>
      <c r="AM94" s="125"/>
      <c r="AN94" s="126">
        <f>N94*(Q94+S94+U94+W94+Y94+AA94+AC94+AE94+AG94+AI94+AK94+AM94)</f>
        <v>0</v>
      </c>
      <c r="AO94" s="40" t="s">
        <v>72</v>
      </c>
      <c r="AP94" s="36" t="s">
        <v>72</v>
      </c>
      <c r="AQ94" s="36" t="s">
        <v>72</v>
      </c>
      <c r="AR94" s="26">
        <f>Q94+S94+U94</f>
        <v>0</v>
      </c>
      <c r="AS94" s="127">
        <f>SUM(AR94:AR97)</f>
        <v>0</v>
      </c>
      <c r="AT94" s="4"/>
      <c r="AU94" s="4"/>
      <c r="AV94" s="4"/>
      <c r="AW94" s="4"/>
    </row>
    <row r="95" spans="1:49" ht="25.5" customHeight="1">
      <c r="A95" s="144"/>
      <c r="B95" s="144"/>
      <c r="C95" s="144"/>
      <c r="D95" s="144"/>
      <c r="E95" s="145"/>
      <c r="F95" s="138"/>
      <c r="G95" s="146"/>
      <c r="H95" s="139"/>
      <c r="I95" s="138"/>
      <c r="J95" s="147"/>
      <c r="K95" s="148"/>
      <c r="L95" s="141"/>
      <c r="M95" s="116"/>
      <c r="N95" s="125"/>
      <c r="O95" s="125"/>
      <c r="P95" s="142"/>
      <c r="Q95" s="142"/>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6"/>
      <c r="AO95" s="30" t="s">
        <v>120</v>
      </c>
      <c r="AP95" s="31" t="s">
        <v>120</v>
      </c>
      <c r="AQ95" s="31" t="s">
        <v>120</v>
      </c>
      <c r="AR95" s="29">
        <f>W94+Y94+AA94</f>
        <v>0</v>
      </c>
      <c r="AS95" s="127"/>
      <c r="AT95" s="4"/>
      <c r="AU95" s="4"/>
      <c r="AV95" s="4"/>
      <c r="AW95" s="4"/>
    </row>
    <row r="96" spans="1:49" ht="25.5" customHeight="1">
      <c r="A96" s="144"/>
      <c r="B96" s="144"/>
      <c r="C96" s="144"/>
      <c r="D96" s="144"/>
      <c r="E96" s="145"/>
      <c r="F96" s="138"/>
      <c r="G96" s="146"/>
      <c r="H96" s="139"/>
      <c r="I96" s="138"/>
      <c r="J96" s="147"/>
      <c r="K96" s="148"/>
      <c r="L96" s="141"/>
      <c r="M96" s="116"/>
      <c r="N96" s="125"/>
      <c r="O96" s="125"/>
      <c r="P96" s="142"/>
      <c r="Q96" s="142"/>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6"/>
      <c r="AO96" s="30" t="s">
        <v>76</v>
      </c>
      <c r="AP96" s="31" t="s">
        <v>76</v>
      </c>
      <c r="AQ96" s="31" t="s">
        <v>76</v>
      </c>
      <c r="AR96" s="29">
        <f>AC94+AE94+AG94</f>
        <v>0</v>
      </c>
      <c r="AS96" s="127"/>
      <c r="AT96" s="4"/>
      <c r="AU96" s="4"/>
      <c r="AV96" s="4"/>
      <c r="AW96" s="4"/>
    </row>
    <row r="97" spans="1:49" ht="25.5" customHeight="1">
      <c r="A97" s="144"/>
      <c r="B97" s="144"/>
      <c r="C97" s="144"/>
      <c r="D97" s="144"/>
      <c r="E97" s="145"/>
      <c r="F97" s="138"/>
      <c r="G97" s="146"/>
      <c r="H97" s="139"/>
      <c r="I97" s="138"/>
      <c r="J97" s="147"/>
      <c r="K97" s="148"/>
      <c r="L97" s="141"/>
      <c r="M97" s="116"/>
      <c r="N97" s="125"/>
      <c r="O97" s="125"/>
      <c r="P97" s="142"/>
      <c r="Q97" s="142"/>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6"/>
      <c r="AO97" s="32" t="s">
        <v>77</v>
      </c>
      <c r="AP97" s="33" t="s">
        <v>77</v>
      </c>
      <c r="AQ97" s="33" t="s">
        <v>77</v>
      </c>
      <c r="AR97" s="34">
        <f>AI94+AK94+AM94</f>
        <v>0</v>
      </c>
      <c r="AS97" s="127"/>
      <c r="AT97" s="4"/>
      <c r="AU97" s="4"/>
      <c r="AV97" s="4"/>
      <c r="AW97" s="4"/>
    </row>
    <row r="98" spans="1:49" ht="25.5" customHeight="1">
      <c r="A98" s="136" t="s">
        <v>243</v>
      </c>
      <c r="B98" s="136" t="s">
        <v>244</v>
      </c>
      <c r="C98" s="136" t="s">
        <v>245</v>
      </c>
      <c r="D98" s="136" t="s">
        <v>246</v>
      </c>
      <c r="E98" s="137" t="s">
        <v>247</v>
      </c>
      <c r="F98" s="138" t="s">
        <v>248</v>
      </c>
      <c r="G98" s="139" t="s">
        <v>249</v>
      </c>
      <c r="H98" s="139" t="s">
        <v>250</v>
      </c>
      <c r="I98" s="138" t="s">
        <v>251</v>
      </c>
      <c r="J98" s="140" t="s">
        <v>69</v>
      </c>
      <c r="K98" s="141">
        <v>44682</v>
      </c>
      <c r="L98" s="141">
        <v>44926</v>
      </c>
      <c r="M98" s="116" t="s">
        <v>106</v>
      </c>
      <c r="N98" s="125">
        <v>1</v>
      </c>
      <c r="O98" s="125">
        <f>N98*(P98+R98+T98+V98+X98+Z98+AB98+AD98+AF98+AH98+AJ98+AL98)</f>
        <v>1</v>
      </c>
      <c r="P98" s="142"/>
      <c r="Q98" s="142"/>
      <c r="R98" s="125"/>
      <c r="S98" s="125"/>
      <c r="T98" s="125"/>
      <c r="U98" s="125"/>
      <c r="V98" s="125"/>
      <c r="W98" s="125"/>
      <c r="X98" s="125">
        <v>0.33</v>
      </c>
      <c r="Y98" s="125">
        <v>0.33</v>
      </c>
      <c r="Z98" s="125"/>
      <c r="AA98" s="125"/>
      <c r="AB98" s="125"/>
      <c r="AC98" s="125"/>
      <c r="AD98" s="125">
        <v>0.33</v>
      </c>
      <c r="AE98" s="125"/>
      <c r="AF98" s="125"/>
      <c r="AG98" s="125"/>
      <c r="AH98" s="125"/>
      <c r="AI98" s="125"/>
      <c r="AJ98" s="125"/>
      <c r="AK98" s="125"/>
      <c r="AL98" s="125">
        <v>0.34</v>
      </c>
      <c r="AM98" s="125"/>
      <c r="AN98" s="126">
        <f>N98*(Q98+S98+U98+W98+Y98+AA98+AC98+AE98+AG98+AI98+AK98+AM98)</f>
        <v>0.33</v>
      </c>
      <c r="AO98" s="40" t="s">
        <v>72</v>
      </c>
      <c r="AP98" s="36" t="s">
        <v>72</v>
      </c>
      <c r="AQ98" s="36" t="s">
        <v>72</v>
      </c>
      <c r="AR98" s="26">
        <f>Q98+S98+U98</f>
        <v>0</v>
      </c>
      <c r="AS98" s="127">
        <f>SUM(AR98:AR101)</f>
        <v>0.33</v>
      </c>
      <c r="AT98" s="4"/>
      <c r="AU98" s="4"/>
      <c r="AV98" s="4"/>
      <c r="AW98" s="4"/>
    </row>
    <row r="99" spans="1:49" ht="25.5" customHeight="1">
      <c r="A99" s="136"/>
      <c r="B99" s="136"/>
      <c r="C99" s="136"/>
      <c r="D99" s="136"/>
      <c r="E99" s="137"/>
      <c r="F99" s="138"/>
      <c r="G99" s="139"/>
      <c r="H99" s="139"/>
      <c r="I99" s="138"/>
      <c r="J99" s="140"/>
      <c r="K99" s="141"/>
      <c r="L99" s="141"/>
      <c r="M99" s="116"/>
      <c r="N99" s="125"/>
      <c r="O99" s="125"/>
      <c r="P99" s="142"/>
      <c r="Q99" s="142"/>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6"/>
      <c r="AO99" s="52" t="s">
        <v>252</v>
      </c>
      <c r="AP99" s="52" t="s">
        <v>253</v>
      </c>
      <c r="AQ99" s="28" t="s">
        <v>109</v>
      </c>
      <c r="AR99" s="29">
        <f>W98+Y98+AA98</f>
        <v>0.33</v>
      </c>
      <c r="AS99" s="127"/>
      <c r="AT99" s="4"/>
      <c r="AU99" s="4"/>
      <c r="AV99" s="4"/>
      <c r="AW99" s="4"/>
    </row>
    <row r="100" spans="1:49" ht="25.5" customHeight="1">
      <c r="A100" s="136"/>
      <c r="B100" s="136"/>
      <c r="C100" s="136"/>
      <c r="D100" s="136"/>
      <c r="E100" s="137"/>
      <c r="F100" s="138"/>
      <c r="G100" s="139"/>
      <c r="H100" s="139"/>
      <c r="I100" s="138"/>
      <c r="J100" s="140"/>
      <c r="K100" s="141"/>
      <c r="L100" s="141"/>
      <c r="M100" s="116"/>
      <c r="N100" s="125"/>
      <c r="O100" s="125"/>
      <c r="P100" s="142"/>
      <c r="Q100" s="142"/>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6"/>
      <c r="AO100" s="32" t="s">
        <v>76</v>
      </c>
      <c r="AP100" s="31" t="s">
        <v>76</v>
      </c>
      <c r="AQ100" s="31" t="s">
        <v>76</v>
      </c>
      <c r="AR100" s="29">
        <f>AC98+AE98+AG98</f>
        <v>0</v>
      </c>
      <c r="AS100" s="127"/>
      <c r="AT100" s="4"/>
      <c r="AU100" s="4"/>
      <c r="AV100" s="4"/>
      <c r="AW100" s="4"/>
    </row>
    <row r="101" spans="1:49" ht="25.5" customHeight="1">
      <c r="A101" s="136"/>
      <c r="B101" s="136"/>
      <c r="C101" s="136"/>
      <c r="D101" s="136"/>
      <c r="E101" s="137"/>
      <c r="F101" s="138"/>
      <c r="G101" s="139"/>
      <c r="H101" s="139"/>
      <c r="I101" s="138"/>
      <c r="J101" s="140"/>
      <c r="K101" s="141"/>
      <c r="L101" s="141"/>
      <c r="M101" s="116"/>
      <c r="N101" s="125"/>
      <c r="O101" s="125"/>
      <c r="P101" s="142"/>
      <c r="Q101" s="142"/>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6"/>
      <c r="AO101" s="57" t="s">
        <v>77</v>
      </c>
      <c r="AP101" s="33" t="s">
        <v>77</v>
      </c>
      <c r="AQ101" s="33" t="s">
        <v>77</v>
      </c>
      <c r="AR101" s="34">
        <f>AI98+AK98+AM98</f>
        <v>0</v>
      </c>
      <c r="AS101" s="127"/>
      <c r="AT101" s="4"/>
      <c r="AU101" s="4"/>
      <c r="AV101" s="4"/>
      <c r="AW101" s="4"/>
    </row>
    <row r="102" spans="1:49" ht="15.75" customHeight="1">
      <c r="A102" s="4"/>
      <c r="B102" s="4"/>
      <c r="C102" s="4"/>
      <c r="D102" s="4"/>
      <c r="E102" s="4"/>
      <c r="F102" s="4"/>
      <c r="G102" s="4"/>
      <c r="H102" s="4"/>
      <c r="I102" s="4"/>
      <c r="J102" s="4"/>
      <c r="K102" s="4"/>
      <c r="L102" s="4"/>
      <c r="M102" s="4"/>
      <c r="N102" s="4"/>
      <c r="O102" s="4"/>
      <c r="P102" s="13"/>
      <c r="Q102" s="13"/>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128" t="s">
        <v>254</v>
      </c>
      <c r="AQ102" s="128"/>
      <c r="AR102" s="128"/>
      <c r="AS102" s="58">
        <f>AVERAGE(AS26:AS101)</f>
        <v>0.3488421052631579</v>
      </c>
      <c r="AT102" s="4"/>
      <c r="AU102" s="4"/>
      <c r="AV102" s="4"/>
      <c r="AW102" s="4"/>
    </row>
    <row r="103" spans="1:49">
      <c r="A103" s="4"/>
      <c r="B103" s="4"/>
      <c r="C103" s="4"/>
      <c r="D103" s="4"/>
      <c r="E103" s="4"/>
      <c r="F103" s="4"/>
      <c r="G103" s="4"/>
      <c r="H103" s="4"/>
      <c r="I103" s="4"/>
      <c r="J103" s="4"/>
      <c r="K103" s="4"/>
      <c r="L103" s="4"/>
      <c r="M103" s="4"/>
      <c r="N103" s="4"/>
      <c r="O103" s="4"/>
      <c r="P103" s="13"/>
      <c r="Q103" s="13"/>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row>
    <row r="104" spans="1:49">
      <c r="A104" s="4"/>
      <c r="B104" s="4"/>
      <c r="C104" s="4"/>
      <c r="D104" s="4"/>
      <c r="E104" s="4"/>
      <c r="F104" s="4"/>
      <c r="G104" s="4"/>
      <c r="H104" s="4"/>
      <c r="I104" s="4"/>
      <c r="J104" s="4"/>
      <c r="K104" s="4"/>
      <c r="L104" s="4"/>
      <c r="M104" s="4"/>
      <c r="N104" s="4"/>
      <c r="O104" s="4"/>
      <c r="P104" s="13"/>
      <c r="Q104" s="13"/>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row>
    <row r="105" spans="1:49" s="59" customFormat="1" ht="43.5" customHeight="1">
      <c r="A105" s="129" t="s">
        <v>255</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0"/>
      <c r="AU105" s="10"/>
      <c r="AV105" s="10"/>
      <c r="AW105" s="10"/>
    </row>
    <row r="106" spans="1:49">
      <c r="A106" s="4"/>
      <c r="B106" s="4"/>
      <c r="C106" s="4"/>
      <c r="D106" s="4"/>
      <c r="E106" s="4"/>
      <c r="F106" s="4"/>
      <c r="G106" s="4"/>
      <c r="H106" s="4"/>
      <c r="I106" s="4"/>
      <c r="J106" s="4"/>
      <c r="K106" s="4"/>
      <c r="L106" s="4"/>
      <c r="M106" s="4"/>
      <c r="N106" s="4"/>
      <c r="O106" s="4"/>
      <c r="P106" s="13"/>
      <c r="Q106" s="13"/>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row>
    <row r="107" spans="1:49">
      <c r="A107" s="4"/>
      <c r="B107" s="4"/>
      <c r="C107" s="4"/>
      <c r="D107" s="4"/>
      <c r="E107" s="4"/>
      <c r="F107" s="4"/>
      <c r="G107" s="4"/>
      <c r="H107" s="4"/>
      <c r="I107" s="4"/>
      <c r="J107" s="4"/>
      <c r="K107" s="4"/>
      <c r="L107" s="4"/>
      <c r="M107" s="4"/>
      <c r="N107" s="4"/>
      <c r="O107" s="4"/>
      <c r="P107" s="13"/>
      <c r="Q107" s="13"/>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row>
    <row r="108" spans="1:49">
      <c r="A108" s="4"/>
      <c r="B108" s="4"/>
      <c r="C108" s="4"/>
      <c r="D108" s="4"/>
      <c r="E108" s="4"/>
      <c r="F108" s="4"/>
      <c r="G108" s="4"/>
      <c r="H108" s="4"/>
      <c r="I108" s="4"/>
      <c r="J108" s="4"/>
      <c r="K108" s="4"/>
      <c r="L108" s="4"/>
      <c r="M108" s="4"/>
      <c r="N108" s="4"/>
      <c r="O108" s="4"/>
      <c r="P108" s="13"/>
      <c r="Q108" s="13"/>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row>
    <row r="109" spans="1:49" ht="18.75" customHeight="1">
      <c r="A109" s="130" t="s">
        <v>256</v>
      </c>
      <c r="B109" s="130" t="s">
        <v>257</v>
      </c>
      <c r="C109" s="130" t="s">
        <v>258</v>
      </c>
      <c r="D109" s="130"/>
      <c r="E109" s="130" t="s">
        <v>45</v>
      </c>
      <c r="F109" s="130" t="s">
        <v>46</v>
      </c>
      <c r="G109" s="130" t="s">
        <v>48</v>
      </c>
      <c r="H109" s="130" t="s">
        <v>49</v>
      </c>
      <c r="I109" s="131" t="s">
        <v>50</v>
      </c>
      <c r="J109" s="132" t="s">
        <v>20</v>
      </c>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3" t="s">
        <v>259</v>
      </c>
      <c r="AL109" s="133"/>
      <c r="AM109" s="133"/>
      <c r="AN109" s="133"/>
      <c r="AO109" s="133"/>
      <c r="AP109" s="133"/>
      <c r="AQ109" s="133"/>
      <c r="AT109" s="4"/>
      <c r="AU109" s="4"/>
      <c r="AV109" s="4"/>
      <c r="AW109" s="4"/>
    </row>
    <row r="110" spans="1:49" ht="48" customHeight="1">
      <c r="A110" s="130"/>
      <c r="B110" s="130"/>
      <c r="C110" s="130"/>
      <c r="D110" s="130"/>
      <c r="E110" s="130"/>
      <c r="F110" s="130"/>
      <c r="G110" s="130"/>
      <c r="H110" s="130"/>
      <c r="I110" s="130"/>
      <c r="J110" s="134" t="s">
        <v>260</v>
      </c>
      <c r="K110" s="134"/>
      <c r="L110" s="123" t="s">
        <v>25</v>
      </c>
      <c r="M110" s="123"/>
      <c r="N110" s="123" t="s">
        <v>26</v>
      </c>
      <c r="O110" s="123"/>
      <c r="P110" s="135" t="s">
        <v>27</v>
      </c>
      <c r="Q110" s="135"/>
      <c r="R110" s="123" t="s">
        <v>28</v>
      </c>
      <c r="S110" s="123"/>
      <c r="T110" s="123" t="s">
        <v>29</v>
      </c>
      <c r="U110" s="123"/>
      <c r="V110" s="123" t="s">
        <v>30</v>
      </c>
      <c r="W110" s="123"/>
      <c r="X110" s="123" t="s">
        <v>31</v>
      </c>
      <c r="Y110" s="123"/>
      <c r="Z110" s="123" t="s">
        <v>32</v>
      </c>
      <c r="AA110" s="123"/>
      <c r="AB110" s="123" t="s">
        <v>33</v>
      </c>
      <c r="AC110" s="123"/>
      <c r="AD110" s="123" t="s">
        <v>34</v>
      </c>
      <c r="AE110" s="123"/>
      <c r="AF110" s="123" t="s">
        <v>35</v>
      </c>
      <c r="AG110" s="123"/>
      <c r="AH110" s="123" t="s">
        <v>36</v>
      </c>
      <c r="AI110" s="123"/>
      <c r="AJ110" s="124" t="s">
        <v>261</v>
      </c>
      <c r="AK110" s="133"/>
      <c r="AL110" s="133"/>
      <c r="AM110" s="133"/>
      <c r="AN110" s="133"/>
      <c r="AO110" s="133"/>
      <c r="AP110" s="133"/>
      <c r="AQ110" s="133"/>
      <c r="AT110" s="4"/>
      <c r="AU110" s="4"/>
      <c r="AV110" s="4"/>
      <c r="AW110" s="4"/>
    </row>
    <row r="111" spans="1:49" ht="44.25" customHeight="1">
      <c r="A111" s="130"/>
      <c r="B111" s="130"/>
      <c r="C111" s="130"/>
      <c r="D111" s="130"/>
      <c r="E111" s="130"/>
      <c r="F111" s="130"/>
      <c r="G111" s="130"/>
      <c r="H111" s="130"/>
      <c r="I111" s="130"/>
      <c r="J111" s="134"/>
      <c r="K111" s="134"/>
      <c r="L111" s="123"/>
      <c r="M111" s="123"/>
      <c r="N111" s="123"/>
      <c r="O111" s="123"/>
      <c r="P111" s="135"/>
      <c r="Q111" s="135"/>
      <c r="R111" s="123"/>
      <c r="S111" s="123"/>
      <c r="T111" s="123"/>
      <c r="U111" s="123"/>
      <c r="V111" s="123"/>
      <c r="W111" s="123"/>
      <c r="X111" s="123"/>
      <c r="Y111" s="123"/>
      <c r="Z111" s="123"/>
      <c r="AA111" s="123"/>
      <c r="AB111" s="123"/>
      <c r="AC111" s="123"/>
      <c r="AD111" s="123"/>
      <c r="AE111" s="123"/>
      <c r="AF111" s="123"/>
      <c r="AG111" s="123"/>
      <c r="AH111" s="123"/>
      <c r="AI111" s="123"/>
      <c r="AJ111" s="124"/>
      <c r="AK111" s="120" t="s">
        <v>262</v>
      </c>
      <c r="AL111" s="120"/>
      <c r="AM111" s="120"/>
      <c r="AN111" s="118" t="s">
        <v>263</v>
      </c>
      <c r="AO111" s="119" t="s">
        <v>53</v>
      </c>
      <c r="AP111" s="120" t="s">
        <v>54</v>
      </c>
      <c r="AQ111" s="118" t="s">
        <v>55</v>
      </c>
      <c r="AT111" s="4"/>
      <c r="AU111" s="4"/>
      <c r="AV111" s="4"/>
      <c r="AW111" s="4"/>
    </row>
    <row r="112" spans="1:49" ht="48" customHeight="1">
      <c r="A112" s="130"/>
      <c r="B112" s="130"/>
      <c r="C112" s="130"/>
      <c r="D112" s="130"/>
      <c r="E112" s="130"/>
      <c r="F112" s="130"/>
      <c r="G112" s="130"/>
      <c r="H112" s="130"/>
      <c r="I112" s="130"/>
      <c r="J112" s="60" t="s">
        <v>56</v>
      </c>
      <c r="K112" s="22" t="s">
        <v>57</v>
      </c>
      <c r="L112" s="22" t="s">
        <v>58</v>
      </c>
      <c r="M112" s="22" t="s">
        <v>59</v>
      </c>
      <c r="N112" s="22" t="s">
        <v>58</v>
      </c>
      <c r="O112" s="22" t="s">
        <v>59</v>
      </c>
      <c r="P112" s="23" t="s">
        <v>58</v>
      </c>
      <c r="Q112" s="23" t="s">
        <v>59</v>
      </c>
      <c r="R112" s="22" t="s">
        <v>58</v>
      </c>
      <c r="S112" s="22" t="s">
        <v>59</v>
      </c>
      <c r="T112" s="22" t="s">
        <v>58</v>
      </c>
      <c r="U112" s="22" t="s">
        <v>59</v>
      </c>
      <c r="V112" s="22" t="s">
        <v>58</v>
      </c>
      <c r="W112" s="22" t="s">
        <v>59</v>
      </c>
      <c r="X112" s="22" t="s">
        <v>58</v>
      </c>
      <c r="Y112" s="22" t="s">
        <v>59</v>
      </c>
      <c r="Z112" s="22" t="s">
        <v>58</v>
      </c>
      <c r="AA112" s="22" t="s">
        <v>59</v>
      </c>
      <c r="AB112" s="22" t="s">
        <v>58</v>
      </c>
      <c r="AC112" s="22" t="s">
        <v>59</v>
      </c>
      <c r="AD112" s="22" t="s">
        <v>58</v>
      </c>
      <c r="AE112" s="22" t="s">
        <v>59</v>
      </c>
      <c r="AF112" s="22" t="s">
        <v>58</v>
      </c>
      <c r="AG112" s="22" t="s">
        <v>59</v>
      </c>
      <c r="AH112" s="22" t="s">
        <v>58</v>
      </c>
      <c r="AI112" s="22" t="s">
        <v>59</v>
      </c>
      <c r="AJ112" s="124"/>
      <c r="AK112" s="120"/>
      <c r="AL112" s="120"/>
      <c r="AM112" s="120"/>
      <c r="AN112" s="118"/>
      <c r="AO112" s="119"/>
      <c r="AP112" s="120"/>
      <c r="AQ112" s="118"/>
      <c r="AT112" s="4"/>
      <c r="AU112" s="4"/>
      <c r="AV112" s="4"/>
      <c r="AW112" s="4"/>
    </row>
    <row r="113" spans="1:49" ht="74.25" customHeight="1">
      <c r="A113" s="121" t="s">
        <v>264</v>
      </c>
      <c r="B113" s="114" t="s">
        <v>265</v>
      </c>
      <c r="C113" s="216" t="s">
        <v>266</v>
      </c>
      <c r="D113" s="216"/>
      <c r="E113" s="122" t="s">
        <v>267</v>
      </c>
      <c r="F113" s="114" t="s">
        <v>268</v>
      </c>
      <c r="G113" s="115">
        <v>44621</v>
      </c>
      <c r="H113" s="115">
        <v>44915</v>
      </c>
      <c r="I113" s="116" t="s">
        <v>106</v>
      </c>
      <c r="J113" s="107">
        <v>0.2</v>
      </c>
      <c r="K113" s="107">
        <f>J113*(L113+N113+P113+R113+T113+V113+X113+Z113+AB113+AD113+AF113+AH113)</f>
        <v>0.30000000000000004</v>
      </c>
      <c r="L113" s="107"/>
      <c r="M113" s="107"/>
      <c r="N113" s="107"/>
      <c r="O113" s="107"/>
      <c r="P113" s="107">
        <v>0.25</v>
      </c>
      <c r="Q113" s="107">
        <v>0</v>
      </c>
      <c r="R113" s="107"/>
      <c r="S113" s="107"/>
      <c r="T113" s="107"/>
      <c r="U113" s="107"/>
      <c r="V113" s="107">
        <v>0.25</v>
      </c>
      <c r="W113" s="107">
        <v>0</v>
      </c>
      <c r="X113" s="107"/>
      <c r="Y113" s="107"/>
      <c r="Z113" s="107"/>
      <c r="AA113" s="107"/>
      <c r="AB113" s="107">
        <v>0.75</v>
      </c>
      <c r="AC113" s="107"/>
      <c r="AD113" s="107"/>
      <c r="AE113" s="107"/>
      <c r="AF113" s="107"/>
      <c r="AG113" s="107"/>
      <c r="AH113" s="107">
        <v>0.25</v>
      </c>
      <c r="AI113" s="107"/>
      <c r="AJ113" s="108">
        <f>J113*(M113+O113+Q113+S113+U113+W113+Y113+AA113+AC113+AE113+AG113+AI113)</f>
        <v>0</v>
      </c>
      <c r="AK113" s="117" t="s">
        <v>72</v>
      </c>
      <c r="AL113" s="117"/>
      <c r="AM113" s="117"/>
      <c r="AN113" s="61" t="s">
        <v>72</v>
      </c>
      <c r="AO113" s="62" t="s">
        <v>199</v>
      </c>
      <c r="AP113" s="63">
        <f>M113+O113+Q113</f>
        <v>0</v>
      </c>
      <c r="AQ113" s="110">
        <f>SUM(AP113:AP116)</f>
        <v>0</v>
      </c>
      <c r="AT113" s="4"/>
      <c r="AU113" s="4"/>
      <c r="AV113" s="4"/>
      <c r="AW113" s="4"/>
    </row>
    <row r="114" spans="1:49" ht="81.75" customHeight="1">
      <c r="A114" s="121"/>
      <c r="B114" s="114"/>
      <c r="C114" s="216"/>
      <c r="D114" s="216"/>
      <c r="E114" s="122"/>
      <c r="F114" s="114"/>
      <c r="G114" s="114"/>
      <c r="H114" s="114"/>
      <c r="I114" s="116"/>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8"/>
      <c r="AK114" s="112" t="s">
        <v>120</v>
      </c>
      <c r="AL114" s="112"/>
      <c r="AM114" s="112"/>
      <c r="AN114" s="64" t="s">
        <v>120</v>
      </c>
      <c r="AO114" s="65" t="s">
        <v>269</v>
      </c>
      <c r="AP114" s="66">
        <f>S113+U113+W113</f>
        <v>0</v>
      </c>
      <c r="AQ114" s="110"/>
      <c r="AT114" s="4"/>
      <c r="AU114" s="4"/>
      <c r="AV114" s="4"/>
      <c r="AW114" s="4"/>
    </row>
    <row r="115" spans="1:49" ht="15.75" customHeight="1">
      <c r="A115" s="121"/>
      <c r="B115" s="114"/>
      <c r="C115" s="216"/>
      <c r="D115" s="216"/>
      <c r="E115" s="122"/>
      <c r="F115" s="114"/>
      <c r="G115" s="114"/>
      <c r="H115" s="114"/>
      <c r="I115" s="116"/>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8"/>
      <c r="AK115" s="112" t="s">
        <v>76</v>
      </c>
      <c r="AL115" s="112"/>
      <c r="AM115" s="112"/>
      <c r="AN115" s="64" t="s">
        <v>76</v>
      </c>
      <c r="AO115" s="64" t="s">
        <v>76</v>
      </c>
      <c r="AP115" s="66">
        <f>Y113+AA113+AC113</f>
        <v>0</v>
      </c>
      <c r="AQ115" s="110"/>
      <c r="AT115" s="4"/>
      <c r="AU115" s="4"/>
      <c r="AV115" s="4"/>
      <c r="AW115" s="4"/>
    </row>
    <row r="116" spans="1:49" ht="15.75" customHeight="1">
      <c r="A116" s="121"/>
      <c r="B116" s="114"/>
      <c r="C116" s="216"/>
      <c r="D116" s="216"/>
      <c r="E116" s="122"/>
      <c r="F116" s="114"/>
      <c r="G116" s="114"/>
      <c r="H116" s="114"/>
      <c r="I116" s="116"/>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8"/>
      <c r="AK116" s="113" t="s">
        <v>77</v>
      </c>
      <c r="AL116" s="113"/>
      <c r="AM116" s="113"/>
      <c r="AN116" s="67" t="s">
        <v>77</v>
      </c>
      <c r="AO116" s="67" t="s">
        <v>77</v>
      </c>
      <c r="AP116" s="68">
        <f>AE113+AG113+AI113</f>
        <v>0</v>
      </c>
      <c r="AQ116" s="110"/>
      <c r="AT116" s="4"/>
      <c r="AU116" s="4"/>
      <c r="AV116" s="4"/>
      <c r="AW116" s="4"/>
    </row>
    <row r="117" spans="1:49" ht="15.75" customHeight="1">
      <c r="A117" s="121"/>
      <c r="B117" s="114" t="s">
        <v>270</v>
      </c>
      <c r="C117" s="216" t="s">
        <v>271</v>
      </c>
      <c r="D117" s="216"/>
      <c r="E117" s="114" t="s">
        <v>250</v>
      </c>
      <c r="F117" s="114" t="s">
        <v>268</v>
      </c>
      <c r="G117" s="115">
        <v>44713</v>
      </c>
      <c r="H117" s="115">
        <v>44915</v>
      </c>
      <c r="I117" s="116" t="s">
        <v>106</v>
      </c>
      <c r="J117" s="107">
        <v>0.4</v>
      </c>
      <c r="K117" s="107">
        <f>J117*(L117+N117+P117+R117+T117+V117+X117+Z117+AB117+AD117+AF117+AH117)</f>
        <v>0.39996000000000004</v>
      </c>
      <c r="L117" s="107"/>
      <c r="M117" s="107"/>
      <c r="N117" s="107"/>
      <c r="O117" s="107"/>
      <c r="P117" s="107"/>
      <c r="Q117" s="107"/>
      <c r="R117" s="107"/>
      <c r="S117" s="107"/>
      <c r="T117" s="107"/>
      <c r="U117" s="107"/>
      <c r="V117" s="107">
        <v>0.33329999999999999</v>
      </c>
      <c r="W117" s="107"/>
      <c r="X117" s="107"/>
      <c r="Y117" s="107"/>
      <c r="Z117" s="107"/>
      <c r="AA117" s="107"/>
      <c r="AB117" s="107">
        <v>0.33329999999999999</v>
      </c>
      <c r="AC117" s="107"/>
      <c r="AD117" s="107"/>
      <c r="AE117" s="107"/>
      <c r="AF117" s="107"/>
      <c r="AG117" s="107"/>
      <c r="AH117" s="107">
        <v>0.33329999999999999</v>
      </c>
      <c r="AI117" s="107"/>
      <c r="AJ117" s="108">
        <f>J117*(M117+O117+Q117+S117+U117+W117+Y117+AA117+AC117+AE117+AG117+AI117)</f>
        <v>0</v>
      </c>
      <c r="AK117" s="117" t="s">
        <v>72</v>
      </c>
      <c r="AL117" s="117"/>
      <c r="AM117" s="117"/>
      <c r="AN117" s="61" t="s">
        <v>72</v>
      </c>
      <c r="AO117" s="61" t="s">
        <v>72</v>
      </c>
      <c r="AP117" s="63">
        <f>M117+O117+Q117</f>
        <v>0</v>
      </c>
      <c r="AQ117" s="110">
        <f>SUM(AP117:AP120)</f>
        <v>0</v>
      </c>
      <c r="AT117" s="4"/>
      <c r="AU117" s="4"/>
      <c r="AV117" s="4"/>
      <c r="AW117" s="4"/>
    </row>
    <row r="118" spans="1:49" ht="15.75" customHeight="1">
      <c r="A118" s="121"/>
      <c r="B118" s="114"/>
      <c r="C118" s="216"/>
      <c r="D118" s="216"/>
      <c r="E118" s="114"/>
      <c r="F118" s="114"/>
      <c r="G118" s="115"/>
      <c r="H118" s="115"/>
      <c r="I118" s="116"/>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8"/>
      <c r="AK118" s="112" t="s">
        <v>120</v>
      </c>
      <c r="AL118" s="112"/>
      <c r="AM118" s="112"/>
      <c r="AN118" s="64" t="s">
        <v>120</v>
      </c>
      <c r="AO118" s="64" t="s">
        <v>120</v>
      </c>
      <c r="AP118" s="66">
        <f>S117+U117+W117</f>
        <v>0</v>
      </c>
      <c r="AQ118" s="110"/>
      <c r="AT118" s="4"/>
      <c r="AU118" s="4"/>
      <c r="AV118" s="4"/>
      <c r="AW118" s="4"/>
    </row>
    <row r="119" spans="1:49" ht="15.75" customHeight="1">
      <c r="A119" s="121"/>
      <c r="B119" s="114"/>
      <c r="C119" s="216"/>
      <c r="D119" s="216"/>
      <c r="E119" s="114"/>
      <c r="F119" s="114"/>
      <c r="G119" s="115"/>
      <c r="H119" s="115"/>
      <c r="I119" s="116"/>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8"/>
      <c r="AK119" s="112" t="s">
        <v>76</v>
      </c>
      <c r="AL119" s="112"/>
      <c r="AM119" s="112"/>
      <c r="AN119" s="64" t="s">
        <v>76</v>
      </c>
      <c r="AO119" s="64" t="s">
        <v>76</v>
      </c>
      <c r="AP119" s="66">
        <f>Y117+AA117+AC117</f>
        <v>0</v>
      </c>
      <c r="AQ119" s="110"/>
      <c r="AT119" s="4"/>
      <c r="AU119" s="4"/>
      <c r="AV119" s="4"/>
      <c r="AW119" s="4"/>
    </row>
    <row r="120" spans="1:49" ht="15.75" customHeight="1">
      <c r="A120" s="121"/>
      <c r="B120" s="114"/>
      <c r="C120" s="216"/>
      <c r="D120" s="216"/>
      <c r="E120" s="114"/>
      <c r="F120" s="114"/>
      <c r="G120" s="115"/>
      <c r="H120" s="115"/>
      <c r="I120" s="116"/>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8"/>
      <c r="AK120" s="113" t="s">
        <v>77</v>
      </c>
      <c r="AL120" s="113"/>
      <c r="AM120" s="113"/>
      <c r="AN120" s="67" t="s">
        <v>77</v>
      </c>
      <c r="AO120" s="67" t="s">
        <v>77</v>
      </c>
      <c r="AP120" s="68">
        <f>AE117+AG117+AI117</f>
        <v>0</v>
      </c>
      <c r="AQ120" s="110"/>
      <c r="AT120" s="4"/>
      <c r="AU120" s="4"/>
      <c r="AV120" s="4"/>
      <c r="AW120" s="4"/>
    </row>
    <row r="121" spans="1:49" ht="183" customHeight="1">
      <c r="A121" s="121"/>
      <c r="B121" s="114" t="s">
        <v>272</v>
      </c>
      <c r="C121" s="216" t="s">
        <v>273</v>
      </c>
      <c r="D121" s="216"/>
      <c r="E121" s="114" t="s">
        <v>250</v>
      </c>
      <c r="F121" s="114" t="s">
        <v>268</v>
      </c>
      <c r="G121" s="115">
        <v>44682</v>
      </c>
      <c r="H121" s="115">
        <v>44915</v>
      </c>
      <c r="I121" s="116" t="s">
        <v>106</v>
      </c>
      <c r="J121" s="107">
        <v>0.2</v>
      </c>
      <c r="K121" s="107">
        <f>J121*(L121+N121+P121+R121+T121+V121+X121+Z121+AB121+AD121+AF121+AH121)</f>
        <v>0.2</v>
      </c>
      <c r="L121" s="107"/>
      <c r="M121" s="107"/>
      <c r="N121" s="107"/>
      <c r="O121" s="107"/>
      <c r="P121" s="107"/>
      <c r="Q121" s="107"/>
      <c r="R121" s="107"/>
      <c r="S121" s="107"/>
      <c r="T121" s="107">
        <v>0.33</v>
      </c>
      <c r="U121" s="107">
        <v>0.33</v>
      </c>
      <c r="V121" s="107"/>
      <c r="W121" s="107"/>
      <c r="X121" s="107"/>
      <c r="Y121" s="107"/>
      <c r="Z121" s="107"/>
      <c r="AA121" s="107"/>
      <c r="AB121" s="107">
        <v>0.33</v>
      </c>
      <c r="AC121" s="107"/>
      <c r="AD121" s="107"/>
      <c r="AE121" s="107"/>
      <c r="AF121" s="107"/>
      <c r="AG121" s="107"/>
      <c r="AH121" s="107">
        <v>0.34</v>
      </c>
      <c r="AI121" s="107"/>
      <c r="AJ121" s="108">
        <f>J121*(M121+O121+Q121+S121+U121+W121+Y121+AA121+AC121+AE121+AG121+AI121)</f>
        <v>6.6000000000000003E-2</v>
      </c>
      <c r="AK121" s="109" t="s">
        <v>197</v>
      </c>
      <c r="AL121" s="109"/>
      <c r="AM121" s="109"/>
      <c r="AN121" s="62" t="s">
        <v>198</v>
      </c>
      <c r="AO121" s="93" t="s">
        <v>274</v>
      </c>
      <c r="AP121" s="63">
        <v>0.1</v>
      </c>
      <c r="AQ121" s="110">
        <f>SUM(AP121:AP124)</f>
        <v>0.43000000000000005</v>
      </c>
      <c r="AT121" s="4"/>
      <c r="AU121" s="4"/>
      <c r="AV121" s="4"/>
      <c r="AW121" s="4"/>
    </row>
    <row r="122" spans="1:49" ht="143.25" customHeight="1">
      <c r="A122" s="121"/>
      <c r="B122" s="114"/>
      <c r="C122" s="216"/>
      <c r="D122" s="216"/>
      <c r="E122" s="114"/>
      <c r="F122" s="114"/>
      <c r="G122" s="114"/>
      <c r="H122" s="114"/>
      <c r="I122" s="116"/>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8"/>
      <c r="AK122" s="111" t="s">
        <v>275</v>
      </c>
      <c r="AL122" s="111"/>
      <c r="AM122" s="111"/>
      <c r="AN122" s="65" t="s">
        <v>276</v>
      </c>
      <c r="AO122" s="64" t="s">
        <v>120</v>
      </c>
      <c r="AP122" s="66">
        <v>0.33</v>
      </c>
      <c r="AQ122" s="110"/>
      <c r="AT122" s="4"/>
      <c r="AU122" s="4"/>
      <c r="AV122" s="4"/>
      <c r="AW122" s="4"/>
    </row>
    <row r="123" spans="1:49" ht="15" customHeight="1">
      <c r="A123" s="121"/>
      <c r="B123" s="114"/>
      <c r="C123" s="216"/>
      <c r="D123" s="216"/>
      <c r="E123" s="114"/>
      <c r="F123" s="114"/>
      <c r="G123" s="114"/>
      <c r="H123" s="114"/>
      <c r="I123" s="116"/>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8"/>
      <c r="AK123" s="112" t="s">
        <v>76</v>
      </c>
      <c r="AL123" s="112"/>
      <c r="AM123" s="112"/>
      <c r="AN123" s="64" t="s">
        <v>76</v>
      </c>
      <c r="AO123" s="64" t="s">
        <v>76</v>
      </c>
      <c r="AP123" s="66">
        <f>Y121+AA121+AC121</f>
        <v>0</v>
      </c>
      <c r="AQ123" s="110"/>
      <c r="AT123" s="4"/>
      <c r="AU123" s="4"/>
      <c r="AV123" s="4"/>
      <c r="AW123" s="4"/>
    </row>
    <row r="124" spans="1:49" ht="15.75" customHeight="1">
      <c r="A124" s="121"/>
      <c r="B124" s="114"/>
      <c r="C124" s="216"/>
      <c r="D124" s="216"/>
      <c r="E124" s="114"/>
      <c r="F124" s="114"/>
      <c r="G124" s="114"/>
      <c r="H124" s="114"/>
      <c r="I124" s="116"/>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8"/>
      <c r="AK124" s="113" t="s">
        <v>77</v>
      </c>
      <c r="AL124" s="113"/>
      <c r="AM124" s="113"/>
      <c r="AN124" s="67" t="s">
        <v>77</v>
      </c>
      <c r="AO124" s="67" t="s">
        <v>77</v>
      </c>
      <c r="AP124" s="68">
        <f>AE121+AG121+AI121</f>
        <v>0</v>
      </c>
      <c r="AQ124" s="110"/>
      <c r="AT124" s="4"/>
      <c r="AU124" s="4"/>
      <c r="AV124" s="4"/>
      <c r="AW124" s="4"/>
    </row>
    <row r="125" spans="1:49" ht="1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69" t="s">
        <v>254</v>
      </c>
      <c r="AO125" s="70"/>
      <c r="AP125" s="71"/>
      <c r="AQ125" s="58">
        <f>AVERAGE(AQ113:AQ124)</f>
        <v>0.14333333333333334</v>
      </c>
      <c r="AT125" s="4"/>
      <c r="AU125" s="4"/>
      <c r="AV125" s="4"/>
      <c r="AW125" s="4"/>
    </row>
    <row r="126" spans="1:49">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row>
    <row r="127" spans="1:49">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row>
    <row r="128" spans="1:49">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row>
    <row r="129" spans="1:49" ht="17.25" customHeight="1">
      <c r="A129" s="102" t="s">
        <v>277</v>
      </c>
      <c r="B129" s="102"/>
      <c r="C129" s="102"/>
      <c r="D129" s="102"/>
      <c r="E129" s="102"/>
      <c r="F129" s="102"/>
      <c r="G129" s="102"/>
      <c r="H129" s="102"/>
      <c r="I129" s="102"/>
      <c r="J129" s="102"/>
      <c r="K129" s="102"/>
      <c r="L129" s="102"/>
      <c r="M129" s="102"/>
      <c r="N129" s="102"/>
      <c r="O129" s="102"/>
      <c r="P129" s="102"/>
      <c r="Q129" s="72"/>
      <c r="R129" s="103">
        <f>AVERAGE(AQ125+AS102)</f>
        <v>0.49217543859649127</v>
      </c>
      <c r="S129" s="103"/>
      <c r="T129" s="103"/>
      <c r="U129" s="103"/>
      <c r="V129" s="103"/>
      <c r="W129" s="103"/>
      <c r="X129" s="103"/>
      <c r="Y129" s="103"/>
      <c r="Z129" s="103"/>
      <c r="AA129" s="103"/>
      <c r="AB129" s="103"/>
      <c r="AC129" s="103"/>
      <c r="AD129" s="103"/>
      <c r="AE129" s="103"/>
      <c r="AF129" s="103"/>
      <c r="AG129" s="103"/>
      <c r="AH129" s="103"/>
      <c r="AI129" s="103"/>
      <c r="AJ129" s="13"/>
      <c r="AK129" s="10"/>
      <c r="AL129" s="11"/>
      <c r="AM129" s="11"/>
      <c r="AN129" s="11"/>
      <c r="AO129" s="11"/>
      <c r="AP129" s="11"/>
      <c r="AQ129" s="11"/>
      <c r="AR129" s="11"/>
      <c r="AS129" s="11"/>
      <c r="AT129" s="4"/>
      <c r="AU129" s="4"/>
      <c r="AV129" s="4"/>
      <c r="AW129" s="4"/>
    </row>
    <row r="130" spans="1:49" ht="14.25">
      <c r="A130" s="10"/>
      <c r="B130" s="99"/>
      <c r="C130" s="99"/>
      <c r="D130" s="99"/>
      <c r="E130" s="11"/>
      <c r="F130" s="11"/>
      <c r="G130" s="11"/>
      <c r="H130" s="11"/>
      <c r="I130" s="11"/>
      <c r="J130" s="99"/>
      <c r="K130" s="99"/>
      <c r="L130" s="99"/>
      <c r="M130" s="99"/>
      <c r="N130" s="99"/>
      <c r="O130" s="99"/>
      <c r="P130" s="99"/>
      <c r="Q130" s="99"/>
      <c r="R130" s="99"/>
      <c r="S130" s="99"/>
      <c r="T130" s="99"/>
      <c r="U130" s="99"/>
      <c r="V130" s="99"/>
      <c r="W130" s="104"/>
      <c r="X130" s="104"/>
      <c r="Y130" s="104"/>
      <c r="Z130" s="104"/>
      <c r="AA130" s="104"/>
      <c r="AB130" s="104"/>
      <c r="AC130" s="104"/>
      <c r="AD130" s="104"/>
      <c r="AE130" s="104"/>
      <c r="AF130" s="104"/>
      <c r="AG130" s="4"/>
      <c r="AH130" s="4"/>
      <c r="AI130" s="4"/>
      <c r="AJ130" s="4"/>
      <c r="AK130" s="10"/>
      <c r="AL130" s="11"/>
      <c r="AM130" s="11"/>
      <c r="AN130" s="11"/>
      <c r="AO130" s="11"/>
      <c r="AP130" s="11"/>
      <c r="AQ130" s="11"/>
      <c r="AR130" s="11"/>
      <c r="AS130" s="11"/>
      <c r="AT130" s="4"/>
      <c r="AU130" s="4"/>
      <c r="AV130" s="4"/>
      <c r="AW130" s="4"/>
    </row>
    <row r="131" spans="1:49" ht="14.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1"/>
      <c r="AM131" s="11"/>
      <c r="AN131" s="11"/>
      <c r="AO131" s="11"/>
      <c r="AP131" s="11"/>
      <c r="AQ131" s="11"/>
      <c r="AR131" s="11"/>
      <c r="AS131" s="10"/>
      <c r="AT131" s="4"/>
      <c r="AU131" s="4"/>
      <c r="AV131" s="4"/>
      <c r="AW131" s="4"/>
    </row>
    <row r="132" spans="1:49" ht="17.25" customHeight="1">
      <c r="A132" s="105" t="s">
        <v>278</v>
      </c>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
      <c r="AM132" s="10"/>
      <c r="AN132" s="10"/>
      <c r="AO132" s="10"/>
      <c r="AP132" s="10"/>
      <c r="AQ132" s="10"/>
      <c r="AR132" s="10"/>
      <c r="AS132" s="10"/>
      <c r="AT132" s="4"/>
      <c r="AU132" s="4"/>
      <c r="AV132" s="4"/>
      <c r="AW132" s="4"/>
    </row>
    <row r="133" spans="1:49" ht="14.25">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10"/>
      <c r="AM133" s="10"/>
      <c r="AN133" s="10"/>
      <c r="AO133" s="10"/>
      <c r="AP133" s="10"/>
      <c r="AQ133" s="10"/>
      <c r="AR133" s="10"/>
      <c r="AS133" s="11"/>
      <c r="AT133" s="4"/>
      <c r="AU133" s="4"/>
      <c r="AV133" s="4"/>
      <c r="AW133" s="4"/>
    </row>
    <row r="134" spans="1:49" s="1" customFormat="1" ht="17.25" customHeight="1">
      <c r="A134" s="73" t="s">
        <v>279</v>
      </c>
      <c r="B134" s="73" t="s">
        <v>280</v>
      </c>
      <c r="C134" s="74" t="s">
        <v>281</v>
      </c>
      <c r="D134" s="106" t="s">
        <v>282</v>
      </c>
      <c r="E134" s="106"/>
      <c r="F134" s="76" t="s">
        <v>283</v>
      </c>
      <c r="G134" s="75" t="s">
        <v>284</v>
      </c>
      <c r="R134" s="10"/>
      <c r="S134" s="10"/>
      <c r="T134" s="10"/>
      <c r="U134" s="10"/>
      <c r="V134" s="10"/>
      <c r="W134" s="10"/>
      <c r="X134" s="10"/>
      <c r="Y134" s="10"/>
      <c r="Z134" s="10"/>
      <c r="AA134" s="10"/>
      <c r="AB134" s="10"/>
      <c r="AC134" s="10"/>
      <c r="AD134" s="10"/>
      <c r="AE134" s="10"/>
      <c r="AF134" s="10"/>
      <c r="AG134" s="10"/>
      <c r="AH134" s="10"/>
      <c r="AI134" s="10"/>
      <c r="AJ134" s="10"/>
      <c r="AK134" s="10"/>
      <c r="AL134" s="11"/>
      <c r="AM134" s="11"/>
      <c r="AN134" s="11"/>
      <c r="AO134" s="11"/>
      <c r="AP134" s="11"/>
      <c r="AQ134" s="11"/>
      <c r="AR134" s="11"/>
      <c r="AS134" s="11"/>
      <c r="AT134" s="4"/>
      <c r="AU134" s="4"/>
      <c r="AV134" s="4"/>
      <c r="AW134" s="4"/>
    </row>
    <row r="135" spans="1:49" ht="13.5" customHeight="1">
      <c r="A135" s="77">
        <v>1</v>
      </c>
      <c r="B135" s="78">
        <v>44592</v>
      </c>
      <c r="C135" s="79" t="s">
        <v>285</v>
      </c>
      <c r="D135" s="101" t="s">
        <v>69</v>
      </c>
      <c r="E135" s="101"/>
      <c r="F135" s="81" t="s">
        <v>69</v>
      </c>
      <c r="G135" s="80" t="s">
        <v>69</v>
      </c>
      <c r="R135" s="10"/>
      <c r="S135" s="10"/>
      <c r="T135" s="10"/>
      <c r="U135" s="10"/>
      <c r="V135" s="10"/>
      <c r="W135" s="10"/>
      <c r="X135" s="10"/>
      <c r="Y135" s="10"/>
      <c r="Z135" s="10"/>
      <c r="AA135" s="10"/>
      <c r="AB135" s="10"/>
      <c r="AC135" s="10"/>
      <c r="AD135" s="10"/>
      <c r="AE135" s="10"/>
      <c r="AF135" s="10"/>
      <c r="AG135" s="10"/>
      <c r="AH135" s="10"/>
      <c r="AI135" s="10"/>
      <c r="AJ135" s="10"/>
      <c r="AK135" s="10"/>
      <c r="AL135" s="11"/>
      <c r="AM135" s="11"/>
      <c r="AN135" s="11"/>
      <c r="AO135" s="11"/>
      <c r="AP135" s="11"/>
      <c r="AQ135" s="11"/>
      <c r="AR135" s="11"/>
      <c r="AS135" s="11"/>
      <c r="AT135" s="4"/>
      <c r="AU135" s="4"/>
      <c r="AV135" s="4"/>
      <c r="AW135" s="4"/>
    </row>
    <row r="136" spans="1:49" s="1" customFormat="1" ht="267.75" customHeight="1">
      <c r="A136" s="77">
        <v>2</v>
      </c>
      <c r="B136" s="78">
        <v>44764</v>
      </c>
      <c r="C136" s="79" t="s">
        <v>286</v>
      </c>
      <c r="D136" s="101" t="s">
        <v>287</v>
      </c>
      <c r="E136" s="101"/>
      <c r="F136" s="81" t="s">
        <v>288</v>
      </c>
      <c r="G136" s="82">
        <v>44592</v>
      </c>
      <c r="R136" s="10"/>
      <c r="S136" s="10"/>
      <c r="T136" s="10"/>
      <c r="U136" s="10"/>
      <c r="V136" s="10"/>
      <c r="W136" s="10"/>
      <c r="X136" s="10"/>
      <c r="Y136" s="10"/>
      <c r="Z136" s="10"/>
      <c r="AA136" s="10"/>
      <c r="AB136" s="10"/>
      <c r="AC136" s="10"/>
      <c r="AD136" s="10"/>
      <c r="AE136" s="10"/>
      <c r="AF136" s="10"/>
      <c r="AG136" s="10"/>
      <c r="AH136" s="10"/>
      <c r="AI136" s="10"/>
      <c r="AJ136" s="10"/>
      <c r="AK136" s="10"/>
      <c r="AL136" s="11"/>
      <c r="AM136" s="11"/>
      <c r="AN136" s="11"/>
      <c r="AO136" s="11"/>
      <c r="AP136" s="11"/>
      <c r="AQ136" s="11"/>
      <c r="AR136" s="11"/>
      <c r="AS136" s="11"/>
      <c r="AT136" s="4"/>
      <c r="AU136" s="4"/>
      <c r="AV136" s="4"/>
      <c r="AW136" s="4"/>
    </row>
    <row r="137" spans="1:49" s="1" customFormat="1" ht="13.5" customHeight="1">
      <c r="A137" s="83"/>
      <c r="B137" s="77"/>
      <c r="C137" s="79"/>
      <c r="D137" s="101" t="s">
        <v>289</v>
      </c>
      <c r="E137" s="101"/>
      <c r="F137" s="81"/>
      <c r="G137" s="80"/>
      <c r="R137" s="10"/>
      <c r="S137" s="10"/>
      <c r="T137" s="10"/>
      <c r="U137" s="10"/>
      <c r="V137" s="10"/>
      <c r="W137" s="10"/>
      <c r="X137" s="10"/>
      <c r="Y137" s="10"/>
      <c r="Z137" s="10"/>
      <c r="AA137" s="10"/>
      <c r="AB137" s="10"/>
      <c r="AC137" s="10"/>
      <c r="AD137" s="10"/>
      <c r="AE137" s="10"/>
      <c r="AF137" s="10"/>
      <c r="AG137" s="10"/>
      <c r="AH137" s="10"/>
      <c r="AI137" s="10"/>
      <c r="AJ137" s="10"/>
      <c r="AK137" s="10"/>
      <c r="AL137" s="11"/>
      <c r="AM137" s="11"/>
      <c r="AN137" s="11"/>
      <c r="AO137" s="11"/>
      <c r="AP137" s="11"/>
      <c r="AQ137" s="11"/>
      <c r="AR137" s="11"/>
      <c r="AS137" s="11"/>
      <c r="AT137" s="4"/>
      <c r="AU137" s="4"/>
      <c r="AV137" s="4"/>
      <c r="AW137" s="4"/>
    </row>
    <row r="138" spans="1:49" s="1" customFormat="1" ht="14.25">
      <c r="A138" s="83"/>
      <c r="B138" s="77"/>
      <c r="C138" s="79"/>
      <c r="D138" s="101"/>
      <c r="E138" s="101"/>
      <c r="F138" s="81"/>
      <c r="G138" s="80"/>
      <c r="R138" s="10"/>
      <c r="S138" s="10"/>
      <c r="T138" s="10"/>
      <c r="U138" s="10"/>
      <c r="V138" s="10"/>
      <c r="W138" s="10"/>
      <c r="X138" s="10"/>
      <c r="Y138" s="10"/>
      <c r="Z138" s="10"/>
      <c r="AA138" s="10"/>
      <c r="AB138" s="10"/>
      <c r="AC138" s="10"/>
      <c r="AD138" s="10"/>
      <c r="AE138" s="10"/>
      <c r="AF138" s="10"/>
      <c r="AG138" s="10"/>
      <c r="AH138" s="10"/>
      <c r="AI138" s="10"/>
      <c r="AJ138" s="10"/>
      <c r="AK138" s="10"/>
      <c r="AL138" s="11"/>
      <c r="AM138" s="11"/>
      <c r="AN138" s="11"/>
      <c r="AO138" s="11"/>
      <c r="AP138" s="11"/>
      <c r="AQ138" s="11"/>
      <c r="AR138" s="11"/>
      <c r="AS138" s="11"/>
      <c r="AT138" s="4"/>
      <c r="AU138" s="4"/>
      <c r="AV138" s="4"/>
      <c r="AW138" s="4"/>
    </row>
    <row r="139" spans="1:49" s="1" customFormat="1" ht="14.25">
      <c r="A139" s="83"/>
      <c r="B139" s="77"/>
      <c r="C139" s="79"/>
      <c r="D139" s="101"/>
      <c r="E139" s="101"/>
      <c r="F139" s="81"/>
      <c r="G139" s="80"/>
      <c r="R139" s="10"/>
      <c r="S139" s="10"/>
      <c r="T139" s="10"/>
      <c r="U139" s="10"/>
      <c r="V139" s="10"/>
      <c r="W139" s="10"/>
      <c r="X139" s="10"/>
      <c r="Y139" s="10"/>
      <c r="Z139" s="10"/>
      <c r="AA139" s="10"/>
      <c r="AB139" s="10"/>
      <c r="AC139" s="10"/>
      <c r="AD139" s="10"/>
      <c r="AE139" s="10"/>
      <c r="AF139" s="10"/>
      <c r="AG139" s="10"/>
      <c r="AH139" s="10"/>
      <c r="AI139" s="10"/>
      <c r="AJ139" s="10"/>
      <c r="AK139" s="10"/>
      <c r="AL139" s="11"/>
      <c r="AM139" s="11"/>
      <c r="AN139" s="11"/>
      <c r="AO139" s="11"/>
      <c r="AP139" s="11"/>
      <c r="AQ139" s="11"/>
      <c r="AR139" s="11"/>
      <c r="AS139" s="11"/>
      <c r="AT139" s="4"/>
      <c r="AU139" s="4"/>
      <c r="AV139" s="4"/>
      <c r="AW139" s="4"/>
    </row>
    <row r="140" spans="1:49" s="1" customFormat="1" ht="14.25">
      <c r="A140" s="83"/>
      <c r="B140" s="77"/>
      <c r="C140" s="79"/>
      <c r="D140" s="101"/>
      <c r="E140" s="101"/>
      <c r="F140" s="81"/>
      <c r="G140" s="80"/>
      <c r="R140" s="10"/>
      <c r="S140" s="10"/>
      <c r="T140" s="10"/>
      <c r="U140" s="10"/>
      <c r="V140" s="10"/>
      <c r="W140" s="10"/>
      <c r="X140" s="10"/>
      <c r="Y140" s="10"/>
      <c r="Z140" s="10"/>
      <c r="AA140" s="10"/>
      <c r="AB140" s="10"/>
      <c r="AC140" s="10"/>
      <c r="AD140" s="10"/>
      <c r="AE140" s="10"/>
      <c r="AF140" s="10"/>
      <c r="AG140" s="10"/>
      <c r="AH140" s="10"/>
      <c r="AI140" s="10"/>
      <c r="AJ140" s="10"/>
      <c r="AK140" s="10"/>
      <c r="AL140" s="11"/>
      <c r="AM140" s="11"/>
      <c r="AN140" s="11"/>
      <c r="AO140" s="11"/>
      <c r="AP140" s="11"/>
      <c r="AQ140" s="11"/>
      <c r="AR140" s="11"/>
      <c r="AS140" s="11"/>
      <c r="AT140" s="4"/>
      <c r="AU140" s="4"/>
      <c r="AV140" s="4"/>
      <c r="AW140" s="4"/>
    </row>
    <row r="141" spans="1:49" s="1" customFormat="1" ht="14.25">
      <c r="A141" s="83"/>
      <c r="B141" s="77"/>
      <c r="C141" s="79"/>
      <c r="D141" s="101"/>
      <c r="E141" s="101"/>
      <c r="F141" s="81"/>
      <c r="G141" s="80"/>
      <c r="R141" s="10"/>
      <c r="S141" s="10"/>
      <c r="T141" s="10"/>
      <c r="U141" s="10"/>
      <c r="V141" s="10"/>
      <c r="W141" s="10"/>
      <c r="X141" s="10"/>
      <c r="Y141" s="10"/>
      <c r="Z141" s="10"/>
      <c r="AA141" s="10"/>
      <c r="AB141" s="10"/>
      <c r="AC141" s="10"/>
      <c r="AD141" s="10"/>
      <c r="AE141" s="10"/>
      <c r="AF141" s="10"/>
      <c r="AG141" s="10"/>
      <c r="AH141" s="10"/>
      <c r="AI141" s="10"/>
      <c r="AJ141" s="10"/>
      <c r="AK141" s="10"/>
      <c r="AL141" s="11"/>
      <c r="AM141" s="11"/>
      <c r="AN141" s="11"/>
      <c r="AO141" s="11"/>
      <c r="AP141" s="11"/>
      <c r="AQ141" s="11"/>
      <c r="AR141" s="11"/>
      <c r="AS141" s="11"/>
      <c r="AT141" s="4"/>
      <c r="AU141" s="4"/>
      <c r="AV141" s="4"/>
      <c r="AW141" s="4"/>
    </row>
    <row r="142" spans="1:49" s="1" customFormat="1" ht="14.25">
      <c r="A142" s="83"/>
      <c r="B142" s="77"/>
      <c r="C142" s="79"/>
      <c r="D142" s="101"/>
      <c r="E142" s="101"/>
      <c r="F142" s="81"/>
      <c r="G142" s="80"/>
      <c r="R142" s="10"/>
      <c r="S142" s="10"/>
      <c r="T142" s="10"/>
      <c r="U142" s="10"/>
      <c r="V142" s="10"/>
      <c r="W142" s="10"/>
      <c r="X142" s="10"/>
      <c r="Y142" s="10"/>
      <c r="Z142" s="10"/>
      <c r="AA142" s="10"/>
      <c r="AB142" s="10"/>
      <c r="AC142" s="10"/>
      <c r="AD142" s="10"/>
      <c r="AE142" s="10"/>
      <c r="AF142" s="10"/>
      <c r="AG142" s="10"/>
      <c r="AH142" s="10"/>
      <c r="AI142" s="10"/>
      <c r="AJ142" s="10"/>
      <c r="AK142" s="10"/>
      <c r="AL142" s="11"/>
      <c r="AM142" s="11"/>
      <c r="AN142" s="11"/>
      <c r="AO142" s="11"/>
      <c r="AP142" s="11"/>
      <c r="AQ142" s="11"/>
      <c r="AR142" s="11"/>
      <c r="AS142" s="11"/>
      <c r="AT142" s="4"/>
      <c r="AU142" s="4"/>
      <c r="AV142" s="4"/>
      <c r="AW142" s="4"/>
    </row>
    <row r="143" spans="1:49" s="1" customFormat="1" ht="14.25">
      <c r="A143" s="83"/>
      <c r="B143" s="83"/>
      <c r="C143" s="79"/>
      <c r="D143" s="101"/>
      <c r="E143" s="101"/>
      <c r="F143" s="81"/>
      <c r="G143" s="80"/>
      <c r="R143" s="10"/>
      <c r="S143" s="10"/>
      <c r="T143" s="10"/>
      <c r="U143" s="10"/>
      <c r="V143" s="10"/>
      <c r="W143" s="10"/>
      <c r="X143" s="10"/>
      <c r="Y143" s="10"/>
      <c r="Z143" s="10"/>
      <c r="AA143" s="10"/>
      <c r="AB143" s="10"/>
      <c r="AC143" s="10"/>
      <c r="AD143" s="10"/>
      <c r="AE143" s="10"/>
      <c r="AF143" s="10"/>
      <c r="AG143" s="10"/>
      <c r="AH143" s="10"/>
      <c r="AI143" s="10"/>
      <c r="AJ143" s="10"/>
      <c r="AK143" s="10"/>
      <c r="AL143" s="11"/>
      <c r="AM143" s="11"/>
      <c r="AN143" s="11"/>
      <c r="AO143" s="11"/>
      <c r="AP143" s="11"/>
      <c r="AQ143" s="11"/>
      <c r="AR143" s="11"/>
      <c r="AS143" s="11"/>
      <c r="AT143" s="4"/>
      <c r="AU143" s="4"/>
      <c r="AV143" s="4"/>
      <c r="AW143" s="4"/>
    </row>
    <row r="144" spans="1:49" s="1" customFormat="1" ht="14.25">
      <c r="A144" s="10"/>
      <c r="B144" s="99"/>
      <c r="C144" s="99"/>
      <c r="D144" s="99"/>
      <c r="E144" s="11"/>
      <c r="F144" s="11"/>
      <c r="R144" s="10"/>
      <c r="S144" s="10"/>
      <c r="T144" s="10"/>
      <c r="U144" s="10"/>
      <c r="V144" s="10"/>
      <c r="W144" s="10"/>
      <c r="X144" s="10"/>
      <c r="Y144" s="10"/>
      <c r="Z144" s="10"/>
      <c r="AA144" s="10"/>
      <c r="AB144" s="10"/>
      <c r="AC144" s="10"/>
      <c r="AD144" s="10"/>
      <c r="AE144" s="10"/>
      <c r="AF144" s="10"/>
      <c r="AG144" s="10"/>
      <c r="AH144" s="10"/>
      <c r="AI144" s="10"/>
      <c r="AJ144" s="10"/>
      <c r="AK144" s="10"/>
      <c r="AL144" s="11"/>
      <c r="AM144" s="11"/>
      <c r="AN144" s="11"/>
      <c r="AO144" s="11"/>
      <c r="AP144" s="11"/>
      <c r="AQ144" s="11"/>
      <c r="AR144" s="11"/>
      <c r="AS144" s="11"/>
      <c r="AT144" s="4"/>
      <c r="AU144" s="4"/>
      <c r="AV144" s="4"/>
      <c r="AW144" s="4"/>
    </row>
    <row r="145" spans="1:49" s="1" customFormat="1" ht="14.25">
      <c r="A145" s="10"/>
      <c r="B145" s="10"/>
      <c r="C145" s="10"/>
      <c r="D145" s="10"/>
      <c r="F145" s="10"/>
      <c r="G145" s="10"/>
      <c r="R145" s="10"/>
      <c r="S145" s="10"/>
      <c r="T145" s="10"/>
      <c r="U145" s="10"/>
      <c r="V145" s="10"/>
      <c r="W145" s="10"/>
      <c r="X145" s="10"/>
      <c r="Y145" s="10"/>
      <c r="Z145" s="10"/>
      <c r="AA145" s="10"/>
      <c r="AB145" s="10"/>
      <c r="AC145" s="10"/>
      <c r="AD145" s="10"/>
      <c r="AE145" s="10"/>
      <c r="AF145" s="10"/>
      <c r="AG145" s="10"/>
      <c r="AH145" s="10"/>
      <c r="AI145" s="10"/>
      <c r="AJ145" s="10"/>
      <c r="AK145" s="10"/>
      <c r="AL145" s="11"/>
      <c r="AM145" s="11"/>
      <c r="AN145" s="11"/>
      <c r="AO145" s="11"/>
      <c r="AP145" s="11"/>
      <c r="AQ145" s="11"/>
      <c r="AR145" s="11"/>
      <c r="AS145" s="11"/>
      <c r="AT145" s="4"/>
      <c r="AU145" s="4"/>
      <c r="AV145" s="4"/>
      <c r="AW145" s="4"/>
    </row>
    <row r="146" spans="1:49" s="1" customFormat="1" ht="13.5" customHeight="1">
      <c r="A146" s="100" t="s">
        <v>290</v>
      </c>
      <c r="B146" s="100"/>
      <c r="C146" s="100"/>
      <c r="D146" s="100"/>
      <c r="E146" s="100" t="s">
        <v>291</v>
      </c>
      <c r="F146" s="100"/>
      <c r="G146" s="100"/>
      <c r="H146" s="100"/>
      <c r="I146" s="100" t="s">
        <v>292</v>
      </c>
      <c r="J146" s="100"/>
      <c r="K146" s="100"/>
      <c r="L146" s="100"/>
      <c r="R146" s="10"/>
      <c r="S146" s="10"/>
      <c r="T146" s="10"/>
      <c r="U146" s="10"/>
      <c r="V146" s="10"/>
      <c r="W146" s="10"/>
      <c r="X146" s="10"/>
      <c r="Y146" s="10"/>
      <c r="Z146" s="10"/>
      <c r="AA146" s="10"/>
      <c r="AB146" s="10"/>
      <c r="AC146" s="10"/>
      <c r="AD146" s="10"/>
      <c r="AE146" s="10"/>
      <c r="AF146" s="10"/>
      <c r="AG146" s="10"/>
      <c r="AH146" s="10"/>
      <c r="AI146" s="10"/>
      <c r="AJ146" s="10"/>
      <c r="AK146" s="10"/>
      <c r="AL146" s="11"/>
      <c r="AM146" s="11"/>
      <c r="AN146" s="11"/>
      <c r="AO146" s="11"/>
      <c r="AP146" s="11"/>
      <c r="AQ146" s="11"/>
      <c r="AR146" s="11"/>
      <c r="AS146" s="11"/>
      <c r="AT146" s="4"/>
      <c r="AU146" s="4"/>
      <c r="AV146" s="4"/>
      <c r="AW146" s="4"/>
    </row>
    <row r="147" spans="1:49" s="1" customFormat="1">
      <c r="A147" s="100"/>
      <c r="B147" s="100"/>
      <c r="C147" s="100"/>
      <c r="D147" s="100"/>
      <c r="E147" s="100"/>
      <c r="F147" s="100"/>
      <c r="G147" s="100"/>
      <c r="H147" s="100"/>
      <c r="I147" s="100"/>
      <c r="J147" s="100"/>
      <c r="K147" s="100"/>
      <c r="L147" s="100"/>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row>
    <row r="148" spans="1:49" s="1" customFormat="1">
      <c r="A148" s="100"/>
      <c r="B148" s="100"/>
      <c r="C148" s="100"/>
      <c r="D148" s="100"/>
      <c r="E148" s="100"/>
      <c r="F148" s="100"/>
      <c r="G148" s="100"/>
      <c r="H148" s="100"/>
      <c r="I148" s="100"/>
      <c r="J148" s="100"/>
      <c r="K148" s="100"/>
      <c r="L148" s="100"/>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row>
    <row r="149" spans="1:49" ht="13.5" customHeight="1">
      <c r="A149" s="98" t="s">
        <v>293</v>
      </c>
      <c r="B149" s="98"/>
      <c r="C149" s="98"/>
      <c r="D149" s="98"/>
      <c r="E149" s="98" t="s">
        <v>294</v>
      </c>
      <c r="F149" s="98"/>
      <c r="G149" s="98"/>
      <c r="H149" s="98"/>
      <c r="I149" s="84" t="s">
        <v>295</v>
      </c>
      <c r="J149" s="97"/>
      <c r="K149" s="97"/>
      <c r="L149" s="97"/>
      <c r="M149" s="85"/>
      <c r="N149" s="85"/>
      <c r="O149" s="85"/>
      <c r="P149" s="85"/>
      <c r="Q149" s="85"/>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row>
    <row r="150" spans="1:49" ht="14.25">
      <c r="A150" s="84" t="s">
        <v>296</v>
      </c>
      <c r="B150" s="97"/>
      <c r="C150" s="97"/>
      <c r="D150" s="97"/>
      <c r="E150" s="84" t="s">
        <v>296</v>
      </c>
      <c r="F150" s="97" t="s">
        <v>297</v>
      </c>
      <c r="G150" s="97"/>
      <c r="H150" s="97"/>
      <c r="I150" s="84" t="s">
        <v>298</v>
      </c>
      <c r="J150" s="97"/>
      <c r="K150" s="97"/>
      <c r="L150" s="97"/>
      <c r="M150" s="85"/>
      <c r="N150" s="85"/>
      <c r="O150" s="85"/>
      <c r="P150" s="85"/>
      <c r="Q150" s="85"/>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row>
    <row r="151" spans="1:49" s="1" customFormat="1" ht="14.25">
      <c r="A151" s="84" t="s">
        <v>299</v>
      </c>
      <c r="B151" s="96"/>
      <c r="C151" s="96"/>
      <c r="D151" s="96"/>
      <c r="E151" s="84" t="s">
        <v>300</v>
      </c>
      <c r="F151" s="96">
        <v>44827</v>
      </c>
      <c r="G151" s="96"/>
      <c r="H151" s="96"/>
      <c r="I151" s="84" t="s">
        <v>296</v>
      </c>
      <c r="J151" s="97"/>
      <c r="K151" s="97"/>
      <c r="L151" s="97"/>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row>
    <row r="152" spans="1:49" s="1" customFormat="1" ht="13.5" customHeight="1">
      <c r="A152" s="98" t="s">
        <v>301</v>
      </c>
      <c r="B152" s="98"/>
      <c r="C152" s="98"/>
      <c r="D152" s="98"/>
      <c r="E152" s="98" t="s">
        <v>294</v>
      </c>
      <c r="F152" s="98"/>
      <c r="G152" s="98"/>
      <c r="H152" s="98"/>
      <c r="I152" s="84" t="s">
        <v>296</v>
      </c>
      <c r="J152" s="97"/>
      <c r="K152" s="97"/>
      <c r="L152" s="97"/>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row>
    <row r="153" spans="1:49" s="1" customFormat="1" ht="14.25">
      <c r="A153" s="84" t="s">
        <v>296</v>
      </c>
      <c r="B153" s="97"/>
      <c r="C153" s="97"/>
      <c r="D153" s="97"/>
      <c r="E153" s="84" t="s">
        <v>296</v>
      </c>
      <c r="F153" s="97" t="s">
        <v>302</v>
      </c>
      <c r="G153" s="97"/>
      <c r="H153" s="97"/>
      <c r="I153" s="84" t="s">
        <v>296</v>
      </c>
      <c r="J153" s="97"/>
      <c r="K153" s="97"/>
      <c r="L153" s="97"/>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row>
    <row r="154" spans="1:49" s="1" customFormat="1" ht="14.25">
      <c r="A154" s="84" t="s">
        <v>299</v>
      </c>
      <c r="B154" s="96"/>
      <c r="C154" s="96"/>
      <c r="D154" s="96"/>
      <c r="E154" s="84" t="s">
        <v>300</v>
      </c>
      <c r="F154" s="96">
        <v>44827</v>
      </c>
      <c r="G154" s="96"/>
      <c r="H154" s="96"/>
      <c r="I154" s="84" t="s">
        <v>296</v>
      </c>
      <c r="J154" s="97"/>
      <c r="K154" s="97"/>
      <c r="L154" s="97"/>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row>
    <row r="155" spans="1:49" s="1" customFormat="1" ht="13.5" customHeight="1">
      <c r="A155" s="98"/>
      <c r="B155" s="98"/>
      <c r="C155" s="98"/>
      <c r="D155" s="98"/>
      <c r="E155" s="98" t="s">
        <v>294</v>
      </c>
      <c r="F155" s="98"/>
      <c r="G155" s="98"/>
      <c r="H155" s="98"/>
      <c r="I155" s="84" t="s">
        <v>296</v>
      </c>
      <c r="J155" s="97"/>
      <c r="K155" s="97"/>
      <c r="L155" s="97"/>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row>
    <row r="156" spans="1:49" s="1" customFormat="1" ht="14.25">
      <c r="A156" s="84" t="s">
        <v>296</v>
      </c>
      <c r="B156" s="97"/>
      <c r="C156" s="97"/>
      <c r="D156" s="97"/>
      <c r="E156" s="84" t="s">
        <v>296</v>
      </c>
      <c r="F156" s="97" t="s">
        <v>303</v>
      </c>
      <c r="G156" s="97"/>
      <c r="H156" s="97"/>
      <c r="I156" s="84" t="s">
        <v>296</v>
      </c>
      <c r="J156" s="97"/>
      <c r="K156" s="97"/>
      <c r="L156" s="97"/>
    </row>
    <row r="157" spans="1:49" s="1" customFormat="1" ht="14.25">
      <c r="A157" s="84" t="s">
        <v>299</v>
      </c>
      <c r="B157" s="96"/>
      <c r="C157" s="96"/>
      <c r="D157" s="96"/>
      <c r="E157" s="84" t="s">
        <v>300</v>
      </c>
      <c r="F157" s="96">
        <v>44827</v>
      </c>
      <c r="G157" s="96"/>
      <c r="H157" s="96"/>
      <c r="I157" s="84" t="s">
        <v>296</v>
      </c>
      <c r="J157" s="97"/>
      <c r="K157" s="97"/>
      <c r="L157" s="97"/>
    </row>
    <row r="158" spans="1:49" ht="13.5" customHeight="1">
      <c r="A158" s="98"/>
      <c r="B158" s="98"/>
      <c r="C158" s="98"/>
      <c r="D158" s="98"/>
      <c r="E158" s="98" t="s">
        <v>304</v>
      </c>
      <c r="F158" s="98"/>
      <c r="G158" s="98"/>
      <c r="H158" s="98"/>
      <c r="I158" s="84" t="s">
        <v>296</v>
      </c>
      <c r="J158" s="97"/>
      <c r="K158" s="97"/>
      <c r="L158" s="97"/>
      <c r="M158" s="10"/>
      <c r="N158" s="10"/>
      <c r="O158" s="10"/>
      <c r="P158" s="10"/>
      <c r="Q158" s="10"/>
    </row>
    <row r="159" spans="1:49" s="1" customFormat="1" ht="14.25">
      <c r="A159" s="84" t="s">
        <v>296</v>
      </c>
      <c r="B159" s="97"/>
      <c r="C159" s="97"/>
      <c r="D159" s="97"/>
      <c r="E159" s="84" t="s">
        <v>296</v>
      </c>
      <c r="F159" s="97"/>
      <c r="G159" s="97"/>
      <c r="H159" s="97"/>
      <c r="I159" s="84" t="s">
        <v>296</v>
      </c>
      <c r="J159" s="97"/>
      <c r="K159" s="97"/>
      <c r="L159" s="97"/>
    </row>
    <row r="160" spans="1:49" s="1" customFormat="1" ht="14.25">
      <c r="A160" s="84" t="s">
        <v>299</v>
      </c>
      <c r="B160" s="96"/>
      <c r="C160" s="96"/>
      <c r="D160" s="96"/>
      <c r="E160" s="84" t="s">
        <v>300</v>
      </c>
      <c r="F160" s="96"/>
      <c r="G160" s="96"/>
      <c r="H160" s="96"/>
      <c r="I160" s="84" t="s">
        <v>296</v>
      </c>
      <c r="J160" s="97"/>
      <c r="K160" s="97"/>
      <c r="L160" s="97"/>
    </row>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sheetData>
  <mergeCells count="972">
    <mergeCell ref="A1:A4"/>
    <mergeCell ref="B1:AQ2"/>
    <mergeCell ref="B3:AQ4"/>
    <mergeCell ref="A19:AS19"/>
    <mergeCell ref="A22:M22"/>
    <mergeCell ref="N22:AN22"/>
    <mergeCell ref="AO22:AS23"/>
    <mergeCell ref="A23:E23"/>
    <mergeCell ref="F23:M23"/>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N25"/>
    <mergeCell ref="A24:A25"/>
    <mergeCell ref="B24:B25"/>
    <mergeCell ref="C24:C25"/>
    <mergeCell ref="D24:D25"/>
    <mergeCell ref="E24:E25"/>
    <mergeCell ref="F24:F25"/>
    <mergeCell ref="G24:G25"/>
    <mergeCell ref="H24:H25"/>
    <mergeCell ref="I24:I25"/>
    <mergeCell ref="J24:J25"/>
    <mergeCell ref="K24:K25"/>
    <mergeCell ref="L24:L25"/>
    <mergeCell ref="M24:M25"/>
    <mergeCell ref="AO24:AO25"/>
    <mergeCell ref="AP24:AP25"/>
    <mergeCell ref="AQ24:AQ25"/>
    <mergeCell ref="AR24:AR25"/>
    <mergeCell ref="AS24:AS25"/>
    <mergeCell ref="A26:A33"/>
    <mergeCell ref="B26:B33"/>
    <mergeCell ref="C26:C33"/>
    <mergeCell ref="D26:D33"/>
    <mergeCell ref="E26:E33"/>
    <mergeCell ref="F26:F29"/>
    <mergeCell ref="G26:G29"/>
    <mergeCell ref="H26:H29"/>
    <mergeCell ref="I26:I29"/>
    <mergeCell ref="J26:J29"/>
    <mergeCell ref="K26:K29"/>
    <mergeCell ref="L26:L29"/>
    <mergeCell ref="M26:M29"/>
    <mergeCell ref="N26:N29"/>
    <mergeCell ref="O26:O29"/>
    <mergeCell ref="P26:P29"/>
    <mergeCell ref="Q26:Q29"/>
    <mergeCell ref="R26:R29"/>
    <mergeCell ref="S26:S29"/>
    <mergeCell ref="T26:T29"/>
    <mergeCell ref="U26:U29"/>
    <mergeCell ref="V26:V29"/>
    <mergeCell ref="W26:W29"/>
    <mergeCell ref="X26:X29"/>
    <mergeCell ref="Y26:Y29"/>
    <mergeCell ref="Z26:Z29"/>
    <mergeCell ref="AA26:AA29"/>
    <mergeCell ref="AB26:AB29"/>
    <mergeCell ref="AC26:AC29"/>
    <mergeCell ref="AD26:AD29"/>
    <mergeCell ref="AE26:AE29"/>
    <mergeCell ref="AF26:AF29"/>
    <mergeCell ref="AG26:AG29"/>
    <mergeCell ref="AH26:AH29"/>
    <mergeCell ref="AI26:AI29"/>
    <mergeCell ref="AJ26:AJ29"/>
    <mergeCell ref="AK26:AK29"/>
    <mergeCell ref="AL26:AL29"/>
    <mergeCell ref="AM26:AM29"/>
    <mergeCell ref="AN26:AN29"/>
    <mergeCell ref="AS26:AS2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AN30:AN33"/>
    <mergeCell ref="AS30:AS33"/>
    <mergeCell ref="A34:A37"/>
    <mergeCell ref="B34:B37"/>
    <mergeCell ref="C34:C37"/>
    <mergeCell ref="D34:D37"/>
    <mergeCell ref="E34:E37"/>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C34:AC37"/>
    <mergeCell ref="AD34:AD37"/>
    <mergeCell ref="AE34:AE37"/>
    <mergeCell ref="AF34:AF37"/>
    <mergeCell ref="AG34:AG37"/>
    <mergeCell ref="AH34:AH37"/>
    <mergeCell ref="AI34:AI37"/>
    <mergeCell ref="AJ34:AJ37"/>
    <mergeCell ref="AK34:AK37"/>
    <mergeCell ref="AL34:AL37"/>
    <mergeCell ref="AM34:AM37"/>
    <mergeCell ref="AN34:AN37"/>
    <mergeCell ref="AS34:AS37"/>
    <mergeCell ref="A38:A49"/>
    <mergeCell ref="B38:B49"/>
    <mergeCell ref="C38:C49"/>
    <mergeCell ref="D38:D49"/>
    <mergeCell ref="E38:E49"/>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Z38:Z41"/>
    <mergeCell ref="AA38:AA41"/>
    <mergeCell ref="AB38:AB41"/>
    <mergeCell ref="AC38:AC41"/>
    <mergeCell ref="AD38:AD41"/>
    <mergeCell ref="AE38:AE41"/>
    <mergeCell ref="AF38:AF41"/>
    <mergeCell ref="AG38:AG41"/>
    <mergeCell ref="AH38:AH41"/>
    <mergeCell ref="AI38:AI41"/>
    <mergeCell ref="AJ38:AJ41"/>
    <mergeCell ref="AK38:AK41"/>
    <mergeCell ref="AL38:AL41"/>
    <mergeCell ref="AM38:AM41"/>
    <mergeCell ref="AN38:AN41"/>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W42:W45"/>
    <mergeCell ref="X42:X45"/>
    <mergeCell ref="Y42:Y45"/>
    <mergeCell ref="Z42:Z45"/>
    <mergeCell ref="AA42:AA45"/>
    <mergeCell ref="AB42:AB45"/>
    <mergeCell ref="AC42:AC45"/>
    <mergeCell ref="AD42:AD45"/>
    <mergeCell ref="AE42:AE45"/>
    <mergeCell ref="AF42:AF45"/>
    <mergeCell ref="AG42:AG45"/>
    <mergeCell ref="AH42:AH45"/>
    <mergeCell ref="AI42:AI45"/>
    <mergeCell ref="AJ42:AJ45"/>
    <mergeCell ref="AK42:AK45"/>
    <mergeCell ref="AL42:AL45"/>
    <mergeCell ref="AM42:AM45"/>
    <mergeCell ref="AN42:AN45"/>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C46:AC49"/>
    <mergeCell ref="AD46:AD49"/>
    <mergeCell ref="AE46:AE49"/>
    <mergeCell ref="AF46:AF49"/>
    <mergeCell ref="AG46:AG49"/>
    <mergeCell ref="AH46:AH49"/>
    <mergeCell ref="AI46:AI49"/>
    <mergeCell ref="AJ46:AJ49"/>
    <mergeCell ref="AK46:AK49"/>
    <mergeCell ref="AL46:AL49"/>
    <mergeCell ref="AM46:AM49"/>
    <mergeCell ref="AN46:AN49"/>
    <mergeCell ref="AS46:AS49"/>
    <mergeCell ref="A50:A57"/>
    <mergeCell ref="B50:B57"/>
    <mergeCell ref="C50:C57"/>
    <mergeCell ref="D50:D57"/>
    <mergeCell ref="E50:E57"/>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AA50:AA53"/>
    <mergeCell ref="AB50:AB53"/>
    <mergeCell ref="AC50:AC53"/>
    <mergeCell ref="AD50:AD53"/>
    <mergeCell ref="AE50:AE53"/>
    <mergeCell ref="AF50:AF53"/>
    <mergeCell ref="AG50:AG53"/>
    <mergeCell ref="AH50:AH53"/>
    <mergeCell ref="AI50:AI53"/>
    <mergeCell ref="AJ50:AJ53"/>
    <mergeCell ref="AK50:AK53"/>
    <mergeCell ref="AL50:AL53"/>
    <mergeCell ref="AM50:AM53"/>
    <mergeCell ref="AN50:AN53"/>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W54:W57"/>
    <mergeCell ref="X54:X57"/>
    <mergeCell ref="Y54:Y57"/>
    <mergeCell ref="Z54:Z57"/>
    <mergeCell ref="AA54:AA57"/>
    <mergeCell ref="AB54:AB57"/>
    <mergeCell ref="AC54:AC57"/>
    <mergeCell ref="AD54:AD57"/>
    <mergeCell ref="AE54:AE57"/>
    <mergeCell ref="AF54:AF57"/>
    <mergeCell ref="AG54:AG57"/>
    <mergeCell ref="AH54:AH57"/>
    <mergeCell ref="AI54:AI57"/>
    <mergeCell ref="AJ54:AJ57"/>
    <mergeCell ref="AK54:AK57"/>
    <mergeCell ref="AL54:AL57"/>
    <mergeCell ref="AM54:AM57"/>
    <mergeCell ref="AN54:AN57"/>
    <mergeCell ref="AS54:AS57"/>
    <mergeCell ref="A58:A73"/>
    <mergeCell ref="B58:B73"/>
    <mergeCell ref="C58:C73"/>
    <mergeCell ref="D58:D73"/>
    <mergeCell ref="E58:E73"/>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C58:AC61"/>
    <mergeCell ref="AD58:AD61"/>
    <mergeCell ref="AE58:AE61"/>
    <mergeCell ref="AF58:AF61"/>
    <mergeCell ref="AG58:AG61"/>
    <mergeCell ref="AH58:AH61"/>
    <mergeCell ref="AI58:AI61"/>
    <mergeCell ref="AJ58:AJ61"/>
    <mergeCell ref="AK58:AK61"/>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Z62:Z65"/>
    <mergeCell ref="AA62:AA65"/>
    <mergeCell ref="AB62:AB65"/>
    <mergeCell ref="AC62:AC65"/>
    <mergeCell ref="AD62:AD65"/>
    <mergeCell ref="AE62:AE65"/>
    <mergeCell ref="AF62:AF65"/>
    <mergeCell ref="AG62:AG65"/>
    <mergeCell ref="AH62:AH65"/>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W66:W69"/>
    <mergeCell ref="X66:X69"/>
    <mergeCell ref="Y66:Y69"/>
    <mergeCell ref="Z66:Z69"/>
    <mergeCell ref="AA66:AA69"/>
    <mergeCell ref="AB66:AB69"/>
    <mergeCell ref="AC66:AC69"/>
    <mergeCell ref="AD66:AD69"/>
    <mergeCell ref="AE66:AE69"/>
    <mergeCell ref="AF66:AF69"/>
    <mergeCell ref="AG66:AG69"/>
    <mergeCell ref="AH66:AH69"/>
    <mergeCell ref="AI66:AI69"/>
    <mergeCell ref="AJ66:AJ69"/>
    <mergeCell ref="AK66:AK69"/>
    <mergeCell ref="AL66:AL69"/>
    <mergeCell ref="AM66:AM69"/>
    <mergeCell ref="AN66:AN69"/>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Y70:Y73"/>
    <mergeCell ref="Z70:Z73"/>
    <mergeCell ref="AA70:AA73"/>
    <mergeCell ref="AB70:AB73"/>
    <mergeCell ref="AC70:AC73"/>
    <mergeCell ref="AD70:AD73"/>
    <mergeCell ref="AE70:AE73"/>
    <mergeCell ref="AF70:AF73"/>
    <mergeCell ref="AG70:AG73"/>
    <mergeCell ref="AH70:AH73"/>
    <mergeCell ref="AI70:AI73"/>
    <mergeCell ref="AJ70:AJ73"/>
    <mergeCell ref="AK70:AK73"/>
    <mergeCell ref="AL70:AL73"/>
    <mergeCell ref="AM70:AM73"/>
    <mergeCell ref="AN70:AN73"/>
    <mergeCell ref="AS70:AS73"/>
    <mergeCell ref="A74:A93"/>
    <mergeCell ref="B74:B93"/>
    <mergeCell ref="C74:C93"/>
    <mergeCell ref="D74:D93"/>
    <mergeCell ref="E74:E9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W74:W77"/>
    <mergeCell ref="X74:X77"/>
    <mergeCell ref="Y74:Y77"/>
    <mergeCell ref="Z74:Z77"/>
    <mergeCell ref="AA74:AA77"/>
    <mergeCell ref="AB74:AB77"/>
    <mergeCell ref="AC74:AC77"/>
    <mergeCell ref="AD74:AD77"/>
    <mergeCell ref="AE74:AE77"/>
    <mergeCell ref="AF74:AF77"/>
    <mergeCell ref="AG74:AG77"/>
    <mergeCell ref="AH74:AH77"/>
    <mergeCell ref="AI74:AI77"/>
    <mergeCell ref="AJ74:AJ77"/>
    <mergeCell ref="AK74:AK77"/>
    <mergeCell ref="AL74:AL77"/>
    <mergeCell ref="AM74:AM77"/>
    <mergeCell ref="AN74:AN77"/>
    <mergeCell ref="AS74:AS77"/>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W78:W81"/>
    <mergeCell ref="X78:X81"/>
    <mergeCell ref="Y78:Y81"/>
    <mergeCell ref="Z78:Z81"/>
    <mergeCell ref="AA78:AA81"/>
    <mergeCell ref="AB78:AB81"/>
    <mergeCell ref="AC78:AC81"/>
    <mergeCell ref="AD78:AD81"/>
    <mergeCell ref="AE78:AE81"/>
    <mergeCell ref="AF78:AF81"/>
    <mergeCell ref="AG78:AG81"/>
    <mergeCell ref="AH78:AH81"/>
    <mergeCell ref="AI78:AI81"/>
    <mergeCell ref="AJ78:AJ81"/>
    <mergeCell ref="AK78:AK81"/>
    <mergeCell ref="AL78:AL81"/>
    <mergeCell ref="AM78:AM81"/>
    <mergeCell ref="AN78:AN81"/>
    <mergeCell ref="AS78:AS81"/>
    <mergeCell ref="F82:F85"/>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U82:U85"/>
    <mergeCell ref="V82:V85"/>
    <mergeCell ref="W82:W85"/>
    <mergeCell ref="X82:X85"/>
    <mergeCell ref="Y82:Y85"/>
    <mergeCell ref="Z82:Z85"/>
    <mergeCell ref="AA82:AA85"/>
    <mergeCell ref="AB82:AB85"/>
    <mergeCell ref="AC82:AC85"/>
    <mergeCell ref="AD82:AD85"/>
    <mergeCell ref="AE82:AE85"/>
    <mergeCell ref="AF82:AF85"/>
    <mergeCell ref="AG82:AG85"/>
    <mergeCell ref="AH82:AH85"/>
    <mergeCell ref="AI82:AI85"/>
    <mergeCell ref="AJ82:AJ85"/>
    <mergeCell ref="AK82:AK85"/>
    <mergeCell ref="AL82:AL85"/>
    <mergeCell ref="AM82:AM85"/>
    <mergeCell ref="AN82:AN85"/>
    <mergeCell ref="AS82:AS85"/>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V86:V89"/>
    <mergeCell ref="W86:W89"/>
    <mergeCell ref="X86:X89"/>
    <mergeCell ref="Y86:Y89"/>
    <mergeCell ref="Z86:Z89"/>
    <mergeCell ref="AA86:AA89"/>
    <mergeCell ref="AB86:AB89"/>
    <mergeCell ref="AC86:AC89"/>
    <mergeCell ref="AD86:AD89"/>
    <mergeCell ref="AE86:AE89"/>
    <mergeCell ref="AF86:AF89"/>
    <mergeCell ref="AG86:AG89"/>
    <mergeCell ref="AH86:AH89"/>
    <mergeCell ref="AI86:AI89"/>
    <mergeCell ref="AJ86:AJ89"/>
    <mergeCell ref="AK86:AK89"/>
    <mergeCell ref="AL86:AL89"/>
    <mergeCell ref="AM86:AM89"/>
    <mergeCell ref="AN86:AN89"/>
    <mergeCell ref="AS86:AS89"/>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W90:W93"/>
    <mergeCell ref="X90:X93"/>
    <mergeCell ref="Y90:Y93"/>
    <mergeCell ref="Z90:Z93"/>
    <mergeCell ref="AA90:AA93"/>
    <mergeCell ref="AB90:AB93"/>
    <mergeCell ref="AC90:AC93"/>
    <mergeCell ref="AD90:AD93"/>
    <mergeCell ref="AE90:AE93"/>
    <mergeCell ref="AF90:AF93"/>
    <mergeCell ref="AG90:AG93"/>
    <mergeCell ref="AH90:AH93"/>
    <mergeCell ref="AI90:AI93"/>
    <mergeCell ref="AJ90:AJ93"/>
    <mergeCell ref="AK90:AK93"/>
    <mergeCell ref="AL90:AL93"/>
    <mergeCell ref="AM90:AM93"/>
    <mergeCell ref="AN90:AN93"/>
    <mergeCell ref="AS90:AS93"/>
    <mergeCell ref="A94:A97"/>
    <mergeCell ref="B94:B97"/>
    <mergeCell ref="C94:C97"/>
    <mergeCell ref="D94:D97"/>
    <mergeCell ref="E94:E97"/>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W94:W97"/>
    <mergeCell ref="X94:X97"/>
    <mergeCell ref="Y94:Y97"/>
    <mergeCell ref="Z94:Z97"/>
    <mergeCell ref="AA94:AA97"/>
    <mergeCell ref="AB94:AB97"/>
    <mergeCell ref="AC94:AC97"/>
    <mergeCell ref="AD94:AD97"/>
    <mergeCell ref="AE94:AE97"/>
    <mergeCell ref="AF94:AF97"/>
    <mergeCell ref="AG94:AG97"/>
    <mergeCell ref="AH94:AH97"/>
    <mergeCell ref="AI94:AI97"/>
    <mergeCell ref="AJ94:AJ97"/>
    <mergeCell ref="AK94:AK97"/>
    <mergeCell ref="AL94:AL97"/>
    <mergeCell ref="AM94:AM97"/>
    <mergeCell ref="AN94:AN97"/>
    <mergeCell ref="AS94:AS97"/>
    <mergeCell ref="A98:A101"/>
    <mergeCell ref="B98:B101"/>
    <mergeCell ref="C98:C101"/>
    <mergeCell ref="D98:D101"/>
    <mergeCell ref="E98:E101"/>
    <mergeCell ref="F98:F101"/>
    <mergeCell ref="G98:G101"/>
    <mergeCell ref="H98:H101"/>
    <mergeCell ref="I98:I101"/>
    <mergeCell ref="J98:J101"/>
    <mergeCell ref="K98:K101"/>
    <mergeCell ref="L98:L101"/>
    <mergeCell ref="M98:M101"/>
    <mergeCell ref="N98:N101"/>
    <mergeCell ref="O98:O101"/>
    <mergeCell ref="P98:P101"/>
    <mergeCell ref="Q98:Q101"/>
    <mergeCell ref="R98:R101"/>
    <mergeCell ref="S98:S101"/>
    <mergeCell ref="T98:T101"/>
    <mergeCell ref="U98:U101"/>
    <mergeCell ref="V98:V101"/>
    <mergeCell ref="W98:W101"/>
    <mergeCell ref="X98:X101"/>
    <mergeCell ref="Y98:Y101"/>
    <mergeCell ref="Z98:Z101"/>
    <mergeCell ref="AA98:AA101"/>
    <mergeCell ref="AB98:AB101"/>
    <mergeCell ref="AC98:AC101"/>
    <mergeCell ref="AD98:AD101"/>
    <mergeCell ref="AE98:AE101"/>
    <mergeCell ref="AF98:AF101"/>
    <mergeCell ref="AG98:AG101"/>
    <mergeCell ref="AH98:AH101"/>
    <mergeCell ref="AI98:AI101"/>
    <mergeCell ref="AJ98:AJ101"/>
    <mergeCell ref="AK98:AK101"/>
    <mergeCell ref="AL98:AL101"/>
    <mergeCell ref="AM98:AM101"/>
    <mergeCell ref="AN98:AN101"/>
    <mergeCell ref="AS98:AS101"/>
    <mergeCell ref="AP102:AR102"/>
    <mergeCell ref="A105:AS105"/>
    <mergeCell ref="A109:A112"/>
    <mergeCell ref="B109:B112"/>
    <mergeCell ref="C109:D112"/>
    <mergeCell ref="E109:E112"/>
    <mergeCell ref="F109:F112"/>
    <mergeCell ref="G109:G112"/>
    <mergeCell ref="H109:H112"/>
    <mergeCell ref="I109:I112"/>
    <mergeCell ref="J109:AJ109"/>
    <mergeCell ref="AK109:AQ110"/>
    <mergeCell ref="J110:K111"/>
    <mergeCell ref="L110:M111"/>
    <mergeCell ref="N110:O111"/>
    <mergeCell ref="P110:Q111"/>
    <mergeCell ref="R110:S111"/>
    <mergeCell ref="T110:U111"/>
    <mergeCell ref="V110:W111"/>
    <mergeCell ref="X110:Y111"/>
    <mergeCell ref="Z110:AA111"/>
    <mergeCell ref="AB110:AC111"/>
    <mergeCell ref="AD110:AE111"/>
    <mergeCell ref="AF110:AG111"/>
    <mergeCell ref="AH110:AI111"/>
    <mergeCell ref="AJ110:AJ112"/>
    <mergeCell ref="AK111:AM112"/>
    <mergeCell ref="AN111:AN112"/>
    <mergeCell ref="AO111:AO112"/>
    <mergeCell ref="AP111:AP112"/>
    <mergeCell ref="AQ111:AQ112"/>
    <mergeCell ref="A113:A124"/>
    <mergeCell ref="B113:B116"/>
    <mergeCell ref="C113:D116"/>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V113:V116"/>
    <mergeCell ref="W113:W116"/>
    <mergeCell ref="X113:X116"/>
    <mergeCell ref="Y113:Y116"/>
    <mergeCell ref="Z113:Z116"/>
    <mergeCell ref="AA113:AA116"/>
    <mergeCell ref="AB113:AB116"/>
    <mergeCell ref="AC113:AC116"/>
    <mergeCell ref="AD113:AD116"/>
    <mergeCell ref="AE113:AE116"/>
    <mergeCell ref="AF113:AF116"/>
    <mergeCell ref="AG113:AG116"/>
    <mergeCell ref="AH113:AH116"/>
    <mergeCell ref="AI113:AI116"/>
    <mergeCell ref="AJ113:AJ116"/>
    <mergeCell ref="AK113:AM113"/>
    <mergeCell ref="AQ113:AQ116"/>
    <mergeCell ref="AK114:AM114"/>
    <mergeCell ref="AK115:AM115"/>
    <mergeCell ref="AK116:AM116"/>
    <mergeCell ref="B117:B120"/>
    <mergeCell ref="C117:D120"/>
    <mergeCell ref="E117:E120"/>
    <mergeCell ref="F117:F120"/>
    <mergeCell ref="G117:G120"/>
    <mergeCell ref="H117:H120"/>
    <mergeCell ref="I117:I120"/>
    <mergeCell ref="J117:J120"/>
    <mergeCell ref="K117:K120"/>
    <mergeCell ref="L117:L120"/>
    <mergeCell ref="M117:M120"/>
    <mergeCell ref="N117:N120"/>
    <mergeCell ref="O117:O120"/>
    <mergeCell ref="P117:P120"/>
    <mergeCell ref="Q117:Q120"/>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A129:P129"/>
    <mergeCell ref="R129:AI129"/>
    <mergeCell ref="B130:D130"/>
    <mergeCell ref="J130:O130"/>
    <mergeCell ref="P130:V130"/>
    <mergeCell ref="W130:AF130"/>
    <mergeCell ref="A132:AK132"/>
    <mergeCell ref="A133:AK133"/>
    <mergeCell ref="D134:E134"/>
    <mergeCell ref="D135:E135"/>
    <mergeCell ref="D136:E136"/>
    <mergeCell ref="D137:E137"/>
    <mergeCell ref="D138:E138"/>
    <mergeCell ref="D139:E139"/>
    <mergeCell ref="D140:E140"/>
    <mergeCell ref="D141:E141"/>
    <mergeCell ref="D142:E142"/>
    <mergeCell ref="D143:E143"/>
    <mergeCell ref="B144:D144"/>
    <mergeCell ref="A146:D148"/>
    <mergeCell ref="E146:H148"/>
    <mergeCell ref="I146:L148"/>
    <mergeCell ref="A149:D149"/>
    <mergeCell ref="E149:H149"/>
    <mergeCell ref="J149:L149"/>
    <mergeCell ref="B150:D150"/>
    <mergeCell ref="F150:H150"/>
    <mergeCell ref="J150:L150"/>
    <mergeCell ref="B151:D151"/>
    <mergeCell ref="F151:H151"/>
    <mergeCell ref="J151:L151"/>
    <mergeCell ref="A152:D152"/>
    <mergeCell ref="E152:H152"/>
    <mergeCell ref="J152:L152"/>
    <mergeCell ref="B153:D153"/>
    <mergeCell ref="F153:H153"/>
    <mergeCell ref="J153:L153"/>
    <mergeCell ref="B154:D154"/>
    <mergeCell ref="F154:H154"/>
    <mergeCell ref="J154:L154"/>
    <mergeCell ref="A155:D155"/>
    <mergeCell ref="E155:H155"/>
    <mergeCell ref="J155:L155"/>
    <mergeCell ref="B156:D156"/>
    <mergeCell ref="F156:H156"/>
    <mergeCell ref="J156:L156"/>
    <mergeCell ref="B160:D160"/>
    <mergeCell ref="F160:H160"/>
    <mergeCell ref="J160:L160"/>
    <mergeCell ref="B157:D157"/>
    <mergeCell ref="F157:H157"/>
    <mergeCell ref="J157:L157"/>
    <mergeCell ref="A158:D158"/>
    <mergeCell ref="E158:H158"/>
    <mergeCell ref="J158:L158"/>
    <mergeCell ref="B159:D159"/>
    <mergeCell ref="F159:H159"/>
    <mergeCell ref="J159:L159"/>
  </mergeCells>
  <conditionalFormatting sqref="P78:Q78 P82:Q82">
    <cfRule type="colorScale" priority="2">
      <colorScale>
        <cfvo type="min"/>
        <cfvo type="max"/>
        <color rgb="FFFFDB75"/>
        <color rgb="FFA9D18E"/>
      </colorScale>
    </cfRule>
  </conditionalFormatting>
  <conditionalFormatting sqref="R78:AM78 AG82 AM82">
    <cfRule type="colorScale" priority="3">
      <colorScale>
        <cfvo type="min"/>
        <cfvo type="max"/>
        <color rgb="FFFFDB75"/>
        <color rgb="FFA9D18E"/>
      </colorScale>
    </cfRule>
  </conditionalFormatting>
  <conditionalFormatting sqref="P26:Q26">
    <cfRule type="colorScale" priority="4">
      <colorScale>
        <cfvo type="min"/>
        <cfvo type="max"/>
        <color rgb="FFFFDB75"/>
        <color rgb="FFA9D18E"/>
      </colorScale>
    </cfRule>
  </conditionalFormatting>
  <conditionalFormatting sqref="R26:AM26">
    <cfRule type="colorScale" priority="5">
      <colorScale>
        <cfvo type="min"/>
        <cfvo type="max"/>
        <color rgb="FFFFDB75"/>
        <color rgb="FFA9D18E"/>
      </colorScale>
    </cfRule>
  </conditionalFormatting>
  <conditionalFormatting sqref="P30:Q30">
    <cfRule type="colorScale" priority="6">
      <colorScale>
        <cfvo type="min"/>
        <cfvo type="max"/>
        <color rgb="FFFFDB75"/>
        <color rgb="FFA9D18E"/>
      </colorScale>
    </cfRule>
  </conditionalFormatting>
  <conditionalFormatting sqref="R30:AM30">
    <cfRule type="colorScale" priority="7">
      <colorScale>
        <cfvo type="min"/>
        <cfvo type="max"/>
        <color rgb="FFFFDB75"/>
        <color rgb="FFA9D18E"/>
      </colorScale>
    </cfRule>
  </conditionalFormatting>
  <conditionalFormatting sqref="P34:Q34">
    <cfRule type="colorScale" priority="8">
      <colorScale>
        <cfvo type="min"/>
        <cfvo type="max"/>
        <color rgb="FFFFDB75"/>
        <color rgb="FFA9D18E"/>
      </colorScale>
    </cfRule>
  </conditionalFormatting>
  <conditionalFormatting sqref="R34:AM34">
    <cfRule type="colorScale" priority="9">
      <colorScale>
        <cfvo type="min"/>
        <cfvo type="max"/>
        <color rgb="FFFFDB75"/>
        <color rgb="FFA9D18E"/>
      </colorScale>
    </cfRule>
  </conditionalFormatting>
  <conditionalFormatting sqref="P38:Q38">
    <cfRule type="colorScale" priority="10">
      <colorScale>
        <cfvo type="min"/>
        <cfvo type="max"/>
        <color rgb="FFFFDB75"/>
        <color rgb="FFA9D18E"/>
      </colorScale>
    </cfRule>
  </conditionalFormatting>
  <conditionalFormatting sqref="R38:AM38">
    <cfRule type="colorScale" priority="11">
      <colorScale>
        <cfvo type="min"/>
        <cfvo type="max"/>
        <color rgb="FFFFDB75"/>
        <color rgb="FFA9D18E"/>
      </colorScale>
    </cfRule>
  </conditionalFormatting>
  <conditionalFormatting sqref="P42:Q42 P46:Q46">
    <cfRule type="colorScale" priority="12">
      <colorScale>
        <cfvo type="min"/>
        <cfvo type="max"/>
        <color rgb="FFFFDB75"/>
        <color rgb="FFA9D18E"/>
      </colorScale>
    </cfRule>
  </conditionalFormatting>
  <conditionalFormatting sqref="R42:U42 R46:AM46 AM42">
    <cfRule type="colorScale" priority="13">
      <colorScale>
        <cfvo type="min"/>
        <cfvo type="max"/>
        <color rgb="FFFFDB75"/>
        <color rgb="FFA9D18E"/>
      </colorScale>
    </cfRule>
  </conditionalFormatting>
  <conditionalFormatting sqref="V42:AL42">
    <cfRule type="colorScale" priority="14">
      <colorScale>
        <cfvo type="min"/>
        <cfvo type="max"/>
        <color rgb="FFFFDB75"/>
        <color rgb="FFA9D18E"/>
      </colorScale>
    </cfRule>
  </conditionalFormatting>
  <conditionalFormatting sqref="P50:Q50">
    <cfRule type="colorScale" priority="15">
      <colorScale>
        <cfvo type="min"/>
        <cfvo type="max"/>
        <color rgb="FFFFDB75"/>
        <color rgb="FFA9D18E"/>
      </colorScale>
    </cfRule>
  </conditionalFormatting>
  <conditionalFormatting sqref="R50:T50 AL50:AM50">
    <cfRule type="colorScale" priority="16">
      <colorScale>
        <cfvo type="min"/>
        <cfvo type="max"/>
        <color rgb="FFFFDB75"/>
        <color rgb="FFA9D18E"/>
      </colorScale>
    </cfRule>
  </conditionalFormatting>
  <conditionalFormatting sqref="U50:AK50">
    <cfRule type="colorScale" priority="17">
      <colorScale>
        <cfvo type="min"/>
        <cfvo type="max"/>
        <color rgb="FFFFDB75"/>
        <color rgb="FFA9D18E"/>
      </colorScale>
    </cfRule>
  </conditionalFormatting>
  <conditionalFormatting sqref="AK54">
    <cfRule type="colorScale" priority="18">
      <colorScale>
        <cfvo type="min"/>
        <cfvo type="max"/>
        <color rgb="FFFFDB75"/>
        <color rgb="FFA9D18E"/>
      </colorScale>
    </cfRule>
  </conditionalFormatting>
  <conditionalFormatting sqref="P54:Q54">
    <cfRule type="colorScale" priority="19">
      <colorScale>
        <cfvo type="min"/>
        <cfvo type="max"/>
        <color rgb="FFFFDB75"/>
        <color rgb="FFA9D18E"/>
      </colorScale>
    </cfRule>
  </conditionalFormatting>
  <conditionalFormatting sqref="R54:S54 AL54:AM54">
    <cfRule type="colorScale" priority="20">
      <colorScale>
        <cfvo type="min"/>
        <cfvo type="max"/>
        <color rgb="FFFFDB75"/>
        <color rgb="FFA9D18E"/>
      </colorScale>
    </cfRule>
  </conditionalFormatting>
  <conditionalFormatting sqref="T54">
    <cfRule type="colorScale" priority="21">
      <colorScale>
        <cfvo type="min"/>
        <cfvo type="max"/>
        <color rgb="FFFFDB75"/>
        <color rgb="FFA9D18E"/>
      </colorScale>
    </cfRule>
  </conditionalFormatting>
  <conditionalFormatting sqref="U54:AJ54">
    <cfRule type="colorScale" priority="22">
      <colorScale>
        <cfvo type="min"/>
        <cfvo type="max"/>
        <color rgb="FFFFDB75"/>
        <color rgb="FFA9D18E"/>
      </colorScale>
    </cfRule>
  </conditionalFormatting>
  <conditionalFormatting sqref="P58:Q58">
    <cfRule type="colorScale" priority="23">
      <colorScale>
        <cfvo type="min"/>
        <cfvo type="max"/>
        <color rgb="FFFFDB75"/>
        <color rgb="FFA9D18E"/>
      </colorScale>
    </cfRule>
  </conditionalFormatting>
  <conditionalFormatting sqref="R58:S58 AL58:AM58">
    <cfRule type="colorScale" priority="24">
      <colorScale>
        <cfvo type="min"/>
        <cfvo type="max"/>
        <color rgb="FFFFDB75"/>
        <color rgb="FFA9D18E"/>
      </colorScale>
    </cfRule>
  </conditionalFormatting>
  <conditionalFormatting sqref="P66:Q66">
    <cfRule type="colorScale" priority="25">
      <colorScale>
        <cfvo type="min"/>
        <cfvo type="max"/>
        <color rgb="FFFFDB75"/>
        <color rgb="FFA9D18E"/>
      </colorScale>
    </cfRule>
  </conditionalFormatting>
  <conditionalFormatting sqref="P70:Q70">
    <cfRule type="colorScale" priority="26">
      <colorScale>
        <cfvo type="min"/>
        <cfvo type="max"/>
        <color rgb="FFFFDB75"/>
        <color rgb="FFA9D18E"/>
      </colorScale>
    </cfRule>
  </conditionalFormatting>
  <conditionalFormatting sqref="P62:Q62">
    <cfRule type="colorScale" priority="27">
      <colorScale>
        <cfvo type="min"/>
        <cfvo type="max"/>
        <color rgb="FFFFDB75"/>
        <color rgb="FFA9D18E"/>
      </colorScale>
    </cfRule>
  </conditionalFormatting>
  <conditionalFormatting sqref="R62:S62 R66:S66 AL66:AM66 AL62:AM62">
    <cfRule type="colorScale" priority="28">
      <colorScale>
        <cfvo type="min"/>
        <cfvo type="max"/>
        <color rgb="FFFFDB75"/>
        <color rgb="FFA9D18E"/>
      </colorScale>
    </cfRule>
  </conditionalFormatting>
  <conditionalFormatting sqref="AK62 AK58 AK66 AK70">
    <cfRule type="colorScale" priority="29">
      <colorScale>
        <cfvo type="min"/>
        <cfvo type="max"/>
        <color rgb="FFFFDB75"/>
        <color rgb="FFA9D18E"/>
      </colorScale>
    </cfRule>
  </conditionalFormatting>
  <conditionalFormatting sqref="R70:S70 AL70:AM70">
    <cfRule type="colorScale" priority="30">
      <colorScale>
        <cfvo type="min"/>
        <cfvo type="max"/>
        <color rgb="FFFFDB75"/>
        <color rgb="FFA9D18E"/>
      </colorScale>
    </cfRule>
  </conditionalFormatting>
  <conditionalFormatting sqref="T62 T58 T66 T70">
    <cfRule type="colorScale" priority="31">
      <colorScale>
        <cfvo type="min"/>
        <cfvo type="max"/>
        <color rgb="FFFFDB75"/>
        <color rgb="FFA9D18E"/>
      </colorScale>
    </cfRule>
  </conditionalFormatting>
  <conditionalFormatting sqref="U58:AJ58 U62:AJ62 U66:AJ66 U70:AJ70">
    <cfRule type="colorScale" priority="32">
      <colorScale>
        <cfvo type="min"/>
        <cfvo type="max"/>
        <color rgb="FFFFDB75"/>
        <color rgb="FFA9D18E"/>
      </colorScale>
    </cfRule>
  </conditionalFormatting>
  <conditionalFormatting sqref="P74:AM74">
    <cfRule type="colorScale" priority="33">
      <colorScale>
        <cfvo type="min"/>
        <cfvo type="max"/>
        <color rgb="FFFFDB75"/>
        <color rgb="FFA9D18E"/>
      </colorScale>
    </cfRule>
  </conditionalFormatting>
  <conditionalFormatting sqref="R82">
    <cfRule type="colorScale" priority="34">
      <colorScale>
        <cfvo type="min"/>
        <cfvo type="max"/>
        <color rgb="FFFFDB75"/>
        <color rgb="FFA9D18E"/>
      </colorScale>
    </cfRule>
  </conditionalFormatting>
  <conditionalFormatting sqref="T82">
    <cfRule type="colorScale" priority="35">
      <colorScale>
        <cfvo type="min"/>
        <cfvo type="max"/>
        <color rgb="FFFFDB75"/>
        <color rgb="FFA9D18E"/>
      </colorScale>
    </cfRule>
  </conditionalFormatting>
  <conditionalFormatting sqref="V82">
    <cfRule type="colorScale" priority="36">
      <colorScale>
        <cfvo type="min"/>
        <cfvo type="max"/>
        <color rgb="FFFFDB75"/>
        <color rgb="FFA9D18E"/>
      </colorScale>
    </cfRule>
  </conditionalFormatting>
  <conditionalFormatting sqref="X82">
    <cfRule type="colorScale" priority="37">
      <colorScale>
        <cfvo type="min"/>
        <cfvo type="max"/>
        <color rgb="FFFFDB75"/>
        <color rgb="FFA9D18E"/>
      </colorScale>
    </cfRule>
  </conditionalFormatting>
  <conditionalFormatting sqref="Z82">
    <cfRule type="colorScale" priority="38">
      <colorScale>
        <cfvo type="min"/>
        <cfvo type="max"/>
        <color rgb="FFFFDB75"/>
        <color rgb="FFA9D18E"/>
      </colorScale>
    </cfRule>
  </conditionalFormatting>
  <conditionalFormatting sqref="AB82:AC82">
    <cfRule type="colorScale" priority="39">
      <colorScale>
        <cfvo type="min"/>
        <cfvo type="max"/>
        <color rgb="FFFFDB75"/>
        <color rgb="FFA9D18E"/>
      </colorScale>
    </cfRule>
  </conditionalFormatting>
  <conditionalFormatting sqref="AE82">
    <cfRule type="colorScale" priority="40">
      <colorScale>
        <cfvo type="min"/>
        <cfvo type="max"/>
        <color rgb="FFFFDB75"/>
        <color rgb="FFA9D18E"/>
      </colorScale>
    </cfRule>
  </conditionalFormatting>
  <conditionalFormatting sqref="AD82">
    <cfRule type="colorScale" priority="41">
      <colorScale>
        <cfvo type="min"/>
        <cfvo type="max"/>
        <color rgb="FFFFDB75"/>
        <color rgb="FFA9D18E"/>
      </colorScale>
    </cfRule>
  </conditionalFormatting>
  <conditionalFormatting sqref="AF82">
    <cfRule type="colorScale" priority="42">
      <colorScale>
        <cfvo type="min"/>
        <cfvo type="max"/>
        <color rgb="FFFFDB75"/>
        <color rgb="FFA9D18E"/>
      </colorScale>
    </cfRule>
  </conditionalFormatting>
  <conditionalFormatting sqref="AH82:AI82">
    <cfRule type="colorScale" priority="43">
      <colorScale>
        <cfvo type="min"/>
        <cfvo type="max"/>
        <color rgb="FFFFDB75"/>
        <color rgb="FFA9D18E"/>
      </colorScale>
    </cfRule>
  </conditionalFormatting>
  <conditionalFormatting sqref="AK82">
    <cfRule type="colorScale" priority="44">
      <colorScale>
        <cfvo type="min"/>
        <cfvo type="max"/>
        <color rgb="FFFFDB75"/>
        <color rgb="FFA9D18E"/>
      </colorScale>
    </cfRule>
  </conditionalFormatting>
  <conditionalFormatting sqref="AJ82">
    <cfRule type="colorScale" priority="45">
      <colorScale>
        <cfvo type="min"/>
        <cfvo type="max"/>
        <color rgb="FFFFDB75"/>
        <color rgb="FFA9D18E"/>
      </colorScale>
    </cfRule>
  </conditionalFormatting>
  <conditionalFormatting sqref="AL82">
    <cfRule type="colorScale" priority="46">
      <colorScale>
        <cfvo type="min"/>
        <cfvo type="max"/>
        <color rgb="FFFFDB75"/>
        <color rgb="FFA9D18E"/>
      </colorScale>
    </cfRule>
  </conditionalFormatting>
  <conditionalFormatting sqref="P86:Q86">
    <cfRule type="colorScale" priority="47">
      <colorScale>
        <cfvo type="min"/>
        <cfvo type="max"/>
        <color rgb="FFFFDB75"/>
        <color rgb="FFA9D18E"/>
      </colorScale>
    </cfRule>
  </conditionalFormatting>
  <conditionalFormatting sqref="S86 U86 AA86 AG86 AM86">
    <cfRule type="colorScale" priority="48">
      <colorScale>
        <cfvo type="min"/>
        <cfvo type="max"/>
        <color rgb="FFFFDB75"/>
        <color rgb="FFA9D18E"/>
      </colorScale>
    </cfRule>
  </conditionalFormatting>
  <conditionalFormatting sqref="R86">
    <cfRule type="colorScale" priority="49">
      <colorScale>
        <cfvo type="min"/>
        <cfvo type="max"/>
        <color rgb="FFFFDB75"/>
        <color rgb="FFA9D18E"/>
      </colorScale>
    </cfRule>
  </conditionalFormatting>
  <conditionalFormatting sqref="T86">
    <cfRule type="colorScale" priority="50">
      <colorScale>
        <cfvo type="min"/>
        <cfvo type="max"/>
        <color rgb="FFFFDB75"/>
        <color rgb="FFA9D18E"/>
      </colorScale>
    </cfRule>
  </conditionalFormatting>
  <conditionalFormatting sqref="V86:W86">
    <cfRule type="colorScale" priority="51">
      <colorScale>
        <cfvo type="min"/>
        <cfvo type="max"/>
        <color rgb="FFFFDB75"/>
        <color rgb="FFA9D18E"/>
      </colorScale>
    </cfRule>
  </conditionalFormatting>
  <conditionalFormatting sqref="Y86">
    <cfRule type="colorScale" priority="52">
      <colorScale>
        <cfvo type="min"/>
        <cfvo type="max"/>
        <color rgb="FFFFDB75"/>
        <color rgb="FFA9D18E"/>
      </colorScale>
    </cfRule>
  </conditionalFormatting>
  <conditionalFormatting sqref="X86">
    <cfRule type="colorScale" priority="53">
      <colorScale>
        <cfvo type="min"/>
        <cfvo type="max"/>
        <color rgb="FFFFDB75"/>
        <color rgb="FFA9D18E"/>
      </colorScale>
    </cfRule>
  </conditionalFormatting>
  <conditionalFormatting sqref="Z86">
    <cfRule type="colorScale" priority="54">
      <colorScale>
        <cfvo type="min"/>
        <cfvo type="max"/>
        <color rgb="FFFFDB75"/>
        <color rgb="FFA9D18E"/>
      </colorScale>
    </cfRule>
  </conditionalFormatting>
  <conditionalFormatting sqref="AB86:AC86">
    <cfRule type="colorScale" priority="55">
      <colorScale>
        <cfvo type="min"/>
        <cfvo type="max"/>
        <color rgb="FFFFDB75"/>
        <color rgb="FFA9D18E"/>
      </colorScale>
    </cfRule>
  </conditionalFormatting>
  <conditionalFormatting sqref="AE86">
    <cfRule type="colorScale" priority="56">
      <colorScale>
        <cfvo type="min"/>
        <cfvo type="max"/>
        <color rgb="FFFFDB75"/>
        <color rgb="FFA9D18E"/>
      </colorScale>
    </cfRule>
  </conditionalFormatting>
  <conditionalFormatting sqref="AD86">
    <cfRule type="colorScale" priority="57">
      <colorScale>
        <cfvo type="min"/>
        <cfvo type="max"/>
        <color rgb="FFFFDB75"/>
        <color rgb="FFA9D18E"/>
      </colorScale>
    </cfRule>
  </conditionalFormatting>
  <conditionalFormatting sqref="AF86">
    <cfRule type="colorScale" priority="58">
      <colorScale>
        <cfvo type="min"/>
        <cfvo type="max"/>
        <color rgb="FFFFDB75"/>
        <color rgb="FFA9D18E"/>
      </colorScale>
    </cfRule>
  </conditionalFormatting>
  <conditionalFormatting sqref="AH86:AI86">
    <cfRule type="colorScale" priority="59">
      <colorScale>
        <cfvo type="min"/>
        <cfvo type="max"/>
        <color rgb="FFFFDB75"/>
        <color rgb="FFA9D18E"/>
      </colorScale>
    </cfRule>
  </conditionalFormatting>
  <conditionalFormatting sqref="AK86">
    <cfRule type="colorScale" priority="60">
      <colorScale>
        <cfvo type="min"/>
        <cfvo type="max"/>
        <color rgb="FFFFDB75"/>
        <color rgb="FFA9D18E"/>
      </colorScale>
    </cfRule>
  </conditionalFormatting>
  <conditionalFormatting sqref="AJ86">
    <cfRule type="colorScale" priority="61">
      <colorScale>
        <cfvo type="min"/>
        <cfvo type="max"/>
        <color rgb="FFFFDB75"/>
        <color rgb="FFA9D18E"/>
      </colorScale>
    </cfRule>
  </conditionalFormatting>
  <conditionalFormatting sqref="AL86">
    <cfRule type="colorScale" priority="62">
      <colorScale>
        <cfvo type="min"/>
        <cfvo type="max"/>
        <color rgb="FFFFDB75"/>
        <color rgb="FFA9D18E"/>
      </colorScale>
    </cfRule>
  </conditionalFormatting>
  <conditionalFormatting sqref="P94:Q94">
    <cfRule type="colorScale" priority="63">
      <colorScale>
        <cfvo type="min"/>
        <cfvo type="max"/>
        <color rgb="FFFFDB75"/>
        <color rgb="FFA9D18E"/>
      </colorScale>
    </cfRule>
  </conditionalFormatting>
  <conditionalFormatting sqref="R94:AK94 AM94">
    <cfRule type="colorScale" priority="64">
      <colorScale>
        <cfvo type="min"/>
        <cfvo type="max"/>
        <color rgb="FFFFDB75"/>
        <color rgb="FFA9D18E"/>
      </colorScale>
    </cfRule>
  </conditionalFormatting>
  <conditionalFormatting sqref="P98:Q98">
    <cfRule type="colorScale" priority="65">
      <colorScale>
        <cfvo type="min"/>
        <cfvo type="max"/>
        <color rgb="FFFFDB75"/>
        <color rgb="FFA9D18E"/>
      </colorScale>
    </cfRule>
  </conditionalFormatting>
  <conditionalFormatting sqref="R98:AM98">
    <cfRule type="colorScale" priority="66">
      <colorScale>
        <cfvo type="min"/>
        <cfvo type="max"/>
        <color rgb="FFFFDB75"/>
        <color rgb="FFA9D18E"/>
      </colorScale>
    </cfRule>
  </conditionalFormatting>
  <conditionalFormatting sqref="AL94">
    <cfRule type="colorScale" priority="67">
      <colorScale>
        <cfvo type="min"/>
        <cfvo type="max"/>
        <color rgb="FFFFDB75"/>
        <color rgb="FFA9D18E"/>
      </colorScale>
    </cfRule>
  </conditionalFormatting>
  <conditionalFormatting sqref="P90:Q90">
    <cfRule type="colorScale" priority="68">
      <colorScale>
        <cfvo type="min"/>
        <cfvo type="max"/>
        <color rgb="FFFFDB75"/>
        <color rgb="FFA9D18E"/>
      </colorScale>
    </cfRule>
  </conditionalFormatting>
  <conditionalFormatting sqref="R90:AM90">
    <cfRule type="colorScale" priority="69">
      <colorScale>
        <cfvo type="min"/>
        <cfvo type="max"/>
        <color rgb="FFFFDB75"/>
        <color rgb="FFA9D18E"/>
      </colorScale>
    </cfRule>
  </conditionalFormatting>
  <conditionalFormatting sqref="L113:M113 L117:M117 L121:M121">
    <cfRule type="colorScale" priority="70">
      <colorScale>
        <cfvo type="min"/>
        <cfvo type="max"/>
        <color rgb="FFFFDB75"/>
        <color rgb="FFA9D18E"/>
      </colorScale>
    </cfRule>
  </conditionalFormatting>
  <conditionalFormatting sqref="N113:AI113 N117:AI117 N121:Y121 AA121 AC121:AG121 AI121">
    <cfRule type="colorScale" priority="71">
      <colorScale>
        <cfvo type="min"/>
        <cfvo type="max"/>
        <color rgb="FFFFDB75"/>
        <color rgb="FFA9D18E"/>
      </colorScale>
    </cfRule>
  </conditionalFormatting>
  <conditionalFormatting sqref="Z121">
    <cfRule type="colorScale" priority="72">
      <colorScale>
        <cfvo type="min"/>
        <cfvo type="max"/>
        <color rgb="FFFFDB75"/>
        <color rgb="FFA9D18E"/>
      </colorScale>
    </cfRule>
  </conditionalFormatting>
  <conditionalFormatting sqref="AB121">
    <cfRule type="colorScale" priority="73">
      <colorScale>
        <cfvo type="min"/>
        <cfvo type="max"/>
        <color rgb="FFFFDB75"/>
        <color rgb="FFA9D18E"/>
      </colorScale>
    </cfRule>
  </conditionalFormatting>
  <conditionalFormatting sqref="AH121">
    <cfRule type="colorScale" priority="74">
      <colorScale>
        <cfvo type="min"/>
        <cfvo type="max"/>
        <color rgb="FFFFDB75"/>
        <color rgb="FFA9D18E"/>
      </colorScale>
    </cfRule>
  </conditionalFormatting>
  <conditionalFormatting sqref="S82">
    <cfRule type="colorScale" priority="75">
      <colorScale>
        <cfvo type="min"/>
        <cfvo type="max"/>
        <color rgb="FFFFDB75"/>
        <color rgb="FFA9D18E"/>
      </colorScale>
    </cfRule>
  </conditionalFormatting>
  <conditionalFormatting sqref="U82">
    <cfRule type="colorScale" priority="76">
      <colorScale>
        <cfvo type="min"/>
        <cfvo type="max"/>
        <color rgb="FFFFDB75"/>
        <color rgb="FFA9D18E"/>
      </colorScale>
    </cfRule>
  </conditionalFormatting>
  <conditionalFormatting sqref="W82">
    <cfRule type="colorScale" priority="77">
      <colorScale>
        <cfvo type="min"/>
        <cfvo type="max"/>
        <color rgb="FFFFDB75"/>
        <color rgb="FFA9D18E"/>
      </colorScale>
    </cfRule>
  </conditionalFormatting>
  <conditionalFormatting sqref="Y82">
    <cfRule type="colorScale" priority="78">
      <colorScale>
        <cfvo type="min"/>
        <cfvo type="max"/>
        <color rgb="FFFFDB75"/>
        <color rgb="FFA9D18E"/>
      </colorScale>
    </cfRule>
  </conditionalFormatting>
  <conditionalFormatting sqref="AA82">
    <cfRule type="colorScale" priority="79">
      <colorScale>
        <cfvo type="min"/>
        <cfvo type="max"/>
        <color rgb="FFFFDB75"/>
        <color rgb="FFA9D18E"/>
      </colorScale>
    </cfRule>
  </conditionalFormatting>
  <dataValidations count="1">
    <dataValidation type="list" operator="equal" allowBlank="1" showInputMessage="1" showErrorMessage="1" sqref="B90:B93 C78:C93 C15 C13" xr:uid="{00000000-0002-0000-0000-000000000000}">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Roman,Normal"&amp;12&amp;A</oddHeader>
    <oddFooter>&amp;C&amp;"Times New Roman,Normal"&amp;12Página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38B7-94F5-419F-8A77-7E692D40B1BD}">
  <dimension ref="A1:AMJ61"/>
  <sheetViews>
    <sheetView topLeftCell="B22" zoomScale="85" zoomScaleNormal="85" workbookViewId="0">
      <selection activeCell="B45" sqref="B45:X45"/>
    </sheetView>
  </sheetViews>
  <sheetFormatPr baseColWidth="10" defaultColWidth="6.42578125" defaultRowHeight="12.75"/>
  <cols>
    <col min="1" max="1" width="6.42578125" style="219"/>
    <col min="2" max="2" width="15.42578125" style="219" customWidth="1"/>
    <col min="3" max="3" width="14.7109375" style="219" customWidth="1"/>
    <col min="4" max="4" width="16" style="281" customWidth="1"/>
    <col min="5" max="5" width="11.5703125" style="281" customWidth="1"/>
    <col min="6" max="12" width="9.42578125" style="219" customWidth="1"/>
    <col min="13" max="13" width="15" style="219" customWidth="1"/>
    <col min="14" max="23" width="9.42578125" style="219" customWidth="1"/>
    <col min="24" max="24" width="13.28515625" style="219" customWidth="1"/>
    <col min="25" max="25" width="51.85546875" style="219" customWidth="1"/>
    <col min="26" max="26" width="14.7109375" style="219" customWidth="1"/>
    <col min="27" max="27" width="37.42578125" style="219" customWidth="1"/>
    <col min="28" max="28" width="20.5703125" style="220" customWidth="1"/>
    <col min="29" max="29" width="6.42578125" style="220"/>
    <col min="30" max="1024" width="6.42578125" style="219"/>
  </cols>
  <sheetData>
    <row r="1" spans="2:27" ht="15" customHeight="1">
      <c r="B1" s="217"/>
      <c r="C1" s="217"/>
      <c r="D1" s="217" t="s">
        <v>0</v>
      </c>
      <c r="E1" s="217"/>
      <c r="F1" s="217"/>
      <c r="G1" s="217"/>
      <c r="H1" s="217"/>
      <c r="I1" s="217"/>
      <c r="J1" s="217"/>
      <c r="K1" s="217"/>
      <c r="L1" s="217"/>
      <c r="M1" s="217"/>
      <c r="N1" s="217"/>
      <c r="O1" s="217"/>
      <c r="P1" s="217"/>
      <c r="Q1" s="217"/>
      <c r="R1" s="217"/>
      <c r="S1" s="218" t="s">
        <v>1</v>
      </c>
      <c r="T1" s="218"/>
      <c r="U1" s="218"/>
      <c r="V1" s="218" t="s">
        <v>305</v>
      </c>
      <c r="W1" s="218"/>
      <c r="X1" s="218"/>
    </row>
    <row r="2" spans="2:27">
      <c r="B2" s="217"/>
      <c r="C2" s="217"/>
      <c r="D2" s="217"/>
      <c r="E2" s="217"/>
      <c r="F2" s="217"/>
      <c r="G2" s="217"/>
      <c r="H2" s="217"/>
      <c r="I2" s="217"/>
      <c r="J2" s="217"/>
      <c r="K2" s="217"/>
      <c r="L2" s="217"/>
      <c r="M2" s="217"/>
      <c r="N2" s="217"/>
      <c r="O2" s="217"/>
      <c r="P2" s="217"/>
      <c r="Q2" s="217"/>
      <c r="R2" s="217"/>
      <c r="S2" s="218" t="s">
        <v>3</v>
      </c>
      <c r="T2" s="218"/>
      <c r="U2" s="218"/>
      <c r="V2" s="221" t="s">
        <v>306</v>
      </c>
      <c r="W2" s="221"/>
      <c r="X2" s="221"/>
    </row>
    <row r="3" spans="2:27">
      <c r="B3" s="217"/>
      <c r="C3" s="217"/>
      <c r="D3" s="217" t="s">
        <v>307</v>
      </c>
      <c r="E3" s="217"/>
      <c r="F3" s="217"/>
      <c r="G3" s="217"/>
      <c r="H3" s="217"/>
      <c r="I3" s="217"/>
      <c r="J3" s="217"/>
      <c r="K3" s="217"/>
      <c r="L3" s="217"/>
      <c r="M3" s="217"/>
      <c r="N3" s="217"/>
      <c r="O3" s="217"/>
      <c r="P3" s="217"/>
      <c r="Q3" s="217"/>
      <c r="R3" s="217"/>
      <c r="S3" s="218" t="s">
        <v>5</v>
      </c>
      <c r="T3" s="218"/>
      <c r="U3" s="218"/>
      <c r="V3" s="218" t="s">
        <v>6</v>
      </c>
      <c r="W3" s="218"/>
      <c r="X3" s="218"/>
    </row>
    <row r="4" spans="2:27" ht="15" customHeight="1">
      <c r="B4" s="217"/>
      <c r="C4" s="217"/>
      <c r="D4" s="217"/>
      <c r="E4" s="217"/>
      <c r="F4" s="217"/>
      <c r="G4" s="217"/>
      <c r="H4" s="217"/>
      <c r="I4" s="217"/>
      <c r="J4" s="217"/>
      <c r="K4" s="217"/>
      <c r="L4" s="217"/>
      <c r="M4" s="217"/>
      <c r="N4" s="217"/>
      <c r="O4" s="217"/>
      <c r="P4" s="217"/>
      <c r="Q4" s="217"/>
      <c r="R4" s="217"/>
      <c r="S4" s="218" t="s">
        <v>308</v>
      </c>
      <c r="T4" s="218"/>
      <c r="U4" s="218"/>
      <c r="V4" s="222">
        <v>44725</v>
      </c>
      <c r="W4" s="222"/>
      <c r="X4" s="222"/>
    </row>
    <row r="5" spans="2:27" ht="9" customHeight="1">
      <c r="B5" s="217"/>
      <c r="C5" s="217"/>
      <c r="D5" s="217"/>
      <c r="E5" s="217"/>
      <c r="F5" s="217"/>
      <c r="G5" s="217"/>
      <c r="H5" s="217"/>
      <c r="I5" s="217"/>
      <c r="J5" s="217"/>
      <c r="K5" s="217"/>
      <c r="L5" s="217"/>
      <c r="M5" s="217"/>
      <c r="N5" s="217"/>
      <c r="O5" s="217"/>
      <c r="P5" s="217"/>
      <c r="Q5" s="217"/>
      <c r="R5" s="217"/>
      <c r="S5" s="217"/>
      <c r="T5" s="217"/>
      <c r="U5" s="217"/>
      <c r="V5" s="217"/>
      <c r="W5" s="217"/>
      <c r="X5" s="217"/>
    </row>
    <row r="6" spans="2:27" ht="18" customHeight="1">
      <c r="B6" s="223" t="s">
        <v>309</v>
      </c>
      <c r="C6" s="223"/>
      <c r="D6" s="223"/>
      <c r="E6" s="223"/>
      <c r="F6" s="223"/>
      <c r="G6" s="223"/>
      <c r="H6" s="223"/>
      <c r="I6" s="223"/>
      <c r="J6" s="223"/>
      <c r="K6" s="223"/>
      <c r="L6" s="223"/>
      <c r="M6" s="223"/>
      <c r="N6" s="223"/>
      <c r="O6" s="223"/>
      <c r="P6" s="223"/>
      <c r="Q6" s="223"/>
      <c r="R6" s="223"/>
      <c r="S6" s="223"/>
      <c r="T6" s="223"/>
      <c r="U6" s="223"/>
      <c r="V6" s="223"/>
      <c r="W6" s="223"/>
      <c r="X6" s="223"/>
    </row>
    <row r="7" spans="2:27" ht="16.5" customHeight="1">
      <c r="B7" s="217" t="s">
        <v>310</v>
      </c>
      <c r="C7" s="217"/>
      <c r="D7" s="217"/>
      <c r="E7" s="217"/>
      <c r="F7" s="217"/>
      <c r="G7" s="217"/>
      <c r="H7" s="217"/>
      <c r="I7" s="217" t="s">
        <v>311</v>
      </c>
      <c r="J7" s="217"/>
      <c r="K7" s="217"/>
      <c r="L7" s="217"/>
      <c r="M7" s="217"/>
      <c r="N7" s="217"/>
      <c r="O7" s="217"/>
      <c r="P7" s="217"/>
      <c r="Q7" s="217"/>
      <c r="R7" s="217"/>
      <c r="S7" s="217"/>
      <c r="T7" s="217"/>
      <c r="U7" s="217" t="s">
        <v>312</v>
      </c>
      <c r="V7" s="217"/>
      <c r="W7" s="217"/>
      <c r="X7" s="217"/>
    </row>
    <row r="8" spans="2:27" ht="26.25" customHeight="1">
      <c r="B8" s="224" t="s">
        <v>313</v>
      </c>
      <c r="C8" s="224"/>
      <c r="D8" s="224"/>
      <c r="E8" s="224"/>
      <c r="F8" s="224"/>
      <c r="G8" s="224"/>
      <c r="H8" s="224"/>
      <c r="I8" s="224" t="s">
        <v>15</v>
      </c>
      <c r="J8" s="224"/>
      <c r="K8" s="224"/>
      <c r="L8" s="224"/>
      <c r="M8" s="224"/>
      <c r="N8" s="224"/>
      <c r="O8" s="224"/>
      <c r="P8" s="224"/>
      <c r="Q8" s="224"/>
      <c r="R8" s="224"/>
      <c r="S8" s="224"/>
      <c r="T8" s="224"/>
      <c r="U8" s="224" t="s">
        <v>314</v>
      </c>
      <c r="V8" s="224"/>
      <c r="W8" s="224"/>
      <c r="X8" s="224"/>
    </row>
    <row r="9" spans="2:27" ht="18.75" customHeight="1">
      <c r="B9" s="223" t="s">
        <v>315</v>
      </c>
      <c r="C9" s="223"/>
      <c r="D9" s="223"/>
      <c r="E9" s="223"/>
      <c r="F9" s="223"/>
      <c r="G9" s="223"/>
      <c r="H9" s="223"/>
      <c r="I9" s="223"/>
      <c r="J9" s="223"/>
      <c r="K9" s="223"/>
      <c r="L9" s="223"/>
      <c r="M9" s="223"/>
      <c r="N9" s="223"/>
      <c r="O9" s="223"/>
      <c r="P9" s="223"/>
      <c r="Q9" s="223"/>
      <c r="R9" s="223"/>
      <c r="S9" s="223"/>
      <c r="T9" s="223"/>
      <c r="U9" s="223"/>
      <c r="V9" s="223"/>
      <c r="W9" s="223"/>
      <c r="X9" s="223"/>
    </row>
    <row r="10" spans="2:27" ht="15" customHeight="1">
      <c r="B10" s="217" t="s">
        <v>316</v>
      </c>
      <c r="C10" s="217"/>
      <c r="D10" s="217"/>
      <c r="E10" s="217"/>
      <c r="F10" s="217"/>
      <c r="G10" s="217" t="s">
        <v>317</v>
      </c>
      <c r="H10" s="217"/>
      <c r="I10" s="217"/>
      <c r="J10" s="217"/>
      <c r="K10" s="217"/>
      <c r="L10" s="217"/>
      <c r="M10" s="217"/>
      <c r="N10" s="217"/>
      <c r="O10" s="217"/>
      <c r="P10" s="217" t="s">
        <v>318</v>
      </c>
      <c r="Q10" s="217"/>
      <c r="R10" s="217"/>
      <c r="S10" s="217"/>
      <c r="T10" s="217"/>
      <c r="U10" s="217"/>
      <c r="V10" s="217" t="s">
        <v>3</v>
      </c>
      <c r="W10" s="217"/>
      <c r="X10" s="217"/>
    </row>
    <row r="11" spans="2:27" ht="75" customHeight="1">
      <c r="B11" s="225" t="s">
        <v>319</v>
      </c>
      <c r="C11" s="225"/>
      <c r="D11" s="225"/>
      <c r="E11" s="225"/>
      <c r="F11" s="225"/>
      <c r="G11" s="226" t="s">
        <v>320</v>
      </c>
      <c r="H11" s="226"/>
      <c r="I11" s="226"/>
      <c r="J11" s="226"/>
      <c r="K11" s="226"/>
      <c r="L11" s="226"/>
      <c r="M11" s="226"/>
      <c r="N11" s="226"/>
      <c r="O11" s="226"/>
      <c r="P11" s="224" t="s">
        <v>321</v>
      </c>
      <c r="Q11" s="224"/>
      <c r="R11" s="224"/>
      <c r="S11" s="224"/>
      <c r="T11" s="224"/>
      <c r="U11" s="224"/>
      <c r="V11" s="227" t="s">
        <v>322</v>
      </c>
      <c r="W11" s="227"/>
      <c r="X11" s="227"/>
    </row>
    <row r="12" spans="2:27" ht="49.5" customHeight="1">
      <c r="B12" s="217" t="s">
        <v>323</v>
      </c>
      <c r="C12" s="217"/>
      <c r="D12" s="217"/>
      <c r="E12" s="217"/>
      <c r="F12" s="217" t="s">
        <v>324</v>
      </c>
      <c r="G12" s="217"/>
      <c r="H12" s="217"/>
      <c r="I12" s="217"/>
      <c r="J12" s="217"/>
      <c r="K12" s="217"/>
      <c r="L12" s="217"/>
      <c r="M12" s="217"/>
      <c r="N12" s="228" t="s">
        <v>325</v>
      </c>
      <c r="O12" s="228"/>
      <c r="P12" s="228"/>
      <c r="Q12" s="228"/>
      <c r="R12" s="228"/>
      <c r="S12" s="217" t="s">
        <v>326</v>
      </c>
      <c r="T12" s="217"/>
      <c r="U12" s="217"/>
      <c r="V12" s="217"/>
      <c r="W12" s="217"/>
      <c r="X12" s="217"/>
    </row>
    <row r="13" spans="2:27" ht="81" customHeight="1">
      <c r="B13" s="226" t="s">
        <v>327</v>
      </c>
      <c r="C13" s="226"/>
      <c r="D13" s="226"/>
      <c r="E13" s="226"/>
      <c r="F13" s="225" t="s">
        <v>62</v>
      </c>
      <c r="G13" s="225"/>
      <c r="H13" s="225"/>
      <c r="I13" s="225"/>
      <c r="J13" s="225"/>
      <c r="K13" s="225"/>
      <c r="L13" s="225"/>
      <c r="M13" s="225"/>
      <c r="N13" s="226" t="s">
        <v>328</v>
      </c>
      <c r="O13" s="226"/>
      <c r="P13" s="226"/>
      <c r="Q13" s="226"/>
      <c r="R13" s="226"/>
      <c r="S13" s="226" t="s">
        <v>328</v>
      </c>
      <c r="T13" s="226"/>
      <c r="U13" s="226"/>
      <c r="V13" s="226"/>
      <c r="W13" s="226"/>
      <c r="X13" s="226"/>
    </row>
    <row r="14" spans="2:27" ht="15.75" customHeight="1">
      <c r="B14" s="217" t="s">
        <v>329</v>
      </c>
      <c r="C14" s="217"/>
      <c r="D14" s="217"/>
      <c r="E14" s="217"/>
      <c r="F14" s="217"/>
      <c r="G14" s="228" t="s">
        <v>330</v>
      </c>
      <c r="H14" s="228"/>
      <c r="I14" s="228"/>
      <c r="J14" s="228"/>
      <c r="K14" s="217" t="s">
        <v>331</v>
      </c>
      <c r="L14" s="217"/>
      <c r="M14" s="217"/>
      <c r="N14" s="217"/>
      <c r="O14" s="217" t="s">
        <v>332</v>
      </c>
      <c r="P14" s="217"/>
      <c r="Q14" s="217"/>
      <c r="R14" s="217"/>
      <c r="S14" s="217"/>
      <c r="T14" s="217"/>
      <c r="U14" s="217"/>
      <c r="V14" s="217"/>
      <c r="W14" s="217"/>
      <c r="X14" s="217"/>
      <c r="Y14" s="229"/>
      <c r="Z14" s="229"/>
      <c r="AA14" s="229"/>
    </row>
    <row r="15" spans="2:27" ht="64.5" customHeight="1">
      <c r="B15" s="217"/>
      <c r="C15" s="217"/>
      <c r="D15" s="217"/>
      <c r="E15" s="217"/>
      <c r="F15" s="217"/>
      <c r="G15" s="228"/>
      <c r="H15" s="228"/>
      <c r="I15" s="228"/>
      <c r="J15" s="228"/>
      <c r="K15" s="217"/>
      <c r="L15" s="217"/>
      <c r="M15" s="217"/>
      <c r="N15" s="217"/>
      <c r="O15" s="217" t="s">
        <v>333</v>
      </c>
      <c r="P15" s="217"/>
      <c r="Q15" s="217"/>
      <c r="R15" s="217"/>
      <c r="S15" s="228" t="s">
        <v>334</v>
      </c>
      <c r="T15" s="228"/>
      <c r="U15" s="228"/>
      <c r="V15" s="228" t="s">
        <v>335</v>
      </c>
      <c r="W15" s="228"/>
      <c r="X15" s="228"/>
      <c r="Y15" s="229"/>
      <c r="Z15" s="229"/>
      <c r="AA15" s="229"/>
    </row>
    <row r="16" spans="2:27" ht="25.5" customHeight="1">
      <c r="B16" s="226" t="s">
        <v>336</v>
      </c>
      <c r="C16" s="226"/>
      <c r="D16" s="226"/>
      <c r="E16" s="226"/>
      <c r="F16" s="226"/>
      <c r="G16" s="230" t="s">
        <v>337</v>
      </c>
      <c r="H16" s="230"/>
      <c r="I16" s="230"/>
      <c r="J16" s="230"/>
      <c r="K16" s="230">
        <v>0.33</v>
      </c>
      <c r="L16" s="230"/>
      <c r="M16" s="230"/>
      <c r="N16" s="230"/>
      <c r="O16" s="231" t="s">
        <v>338</v>
      </c>
      <c r="P16" s="231" t="s">
        <v>339</v>
      </c>
      <c r="Q16" s="231" t="s">
        <v>340</v>
      </c>
      <c r="R16" s="231" t="s">
        <v>341</v>
      </c>
      <c r="S16" s="226" t="s">
        <v>342</v>
      </c>
      <c r="T16" s="226"/>
      <c r="U16" s="226"/>
      <c r="V16" s="227" t="s">
        <v>339</v>
      </c>
      <c r="W16" s="227"/>
      <c r="X16" s="227"/>
    </row>
    <row r="17" spans="2:27" ht="88.5" customHeight="1">
      <c r="B17" s="226"/>
      <c r="C17" s="226"/>
      <c r="D17" s="226"/>
      <c r="E17" s="226"/>
      <c r="F17" s="226"/>
      <c r="G17" s="230"/>
      <c r="H17" s="230"/>
      <c r="I17" s="230"/>
      <c r="J17" s="230"/>
      <c r="K17" s="230"/>
      <c r="L17" s="230"/>
      <c r="M17" s="230"/>
      <c r="N17" s="230"/>
      <c r="O17" s="232" t="s">
        <v>328</v>
      </c>
      <c r="P17" s="232">
        <v>0.33400000000000002</v>
      </c>
      <c r="Q17" s="232">
        <v>0.33300000000000002</v>
      </c>
      <c r="R17" s="232">
        <v>0.33300000000000002</v>
      </c>
      <c r="S17" s="226"/>
      <c r="T17" s="226"/>
      <c r="U17" s="226"/>
      <c r="V17" s="227"/>
      <c r="W17" s="227"/>
      <c r="X17" s="227"/>
    </row>
    <row r="18" spans="2:27" ht="18" customHeight="1">
      <c r="B18" s="223" t="s">
        <v>343</v>
      </c>
      <c r="C18" s="223"/>
      <c r="D18" s="223"/>
      <c r="E18" s="223"/>
      <c r="F18" s="223"/>
      <c r="G18" s="223"/>
      <c r="H18" s="223"/>
      <c r="I18" s="223"/>
      <c r="J18" s="223"/>
      <c r="K18" s="223"/>
      <c r="L18" s="223"/>
      <c r="M18" s="223"/>
      <c r="N18" s="223"/>
      <c r="O18" s="223"/>
      <c r="P18" s="223"/>
      <c r="Q18" s="223"/>
      <c r="R18" s="223"/>
      <c r="S18" s="223"/>
      <c r="T18" s="223"/>
      <c r="U18" s="223"/>
      <c r="V18" s="223"/>
      <c r="W18" s="223"/>
      <c r="X18" s="223"/>
      <c r="Z18" s="219" t="s">
        <v>289</v>
      </c>
    </row>
    <row r="19" spans="2:27" ht="34.5" customHeight="1">
      <c r="B19" s="228" t="s">
        <v>344</v>
      </c>
      <c r="C19" s="228" t="s">
        <v>345</v>
      </c>
      <c r="D19" s="228"/>
      <c r="E19" s="228" t="s">
        <v>346</v>
      </c>
      <c r="F19" s="228"/>
      <c r="G19" s="233" t="s">
        <v>347</v>
      </c>
      <c r="H19" s="233"/>
      <c r="I19" s="233"/>
      <c r="J19" s="233"/>
      <c r="K19" s="233"/>
      <c r="L19" s="233"/>
      <c r="M19" s="233"/>
      <c r="N19" s="233"/>
      <c r="O19" s="233"/>
      <c r="P19" s="233"/>
      <c r="Q19" s="233"/>
      <c r="R19" s="233"/>
      <c r="S19" s="228" t="s">
        <v>348</v>
      </c>
      <c r="T19" s="228"/>
      <c r="U19" s="228"/>
      <c r="V19" s="228"/>
      <c r="W19" s="228"/>
      <c r="X19" s="228"/>
    </row>
    <row r="20" spans="2:27" ht="28.5" customHeight="1">
      <c r="B20" s="228"/>
      <c r="C20" s="228"/>
      <c r="D20" s="228"/>
      <c r="E20" s="228"/>
      <c r="F20" s="228"/>
      <c r="G20" s="217" t="s">
        <v>349</v>
      </c>
      <c r="H20" s="217"/>
      <c r="I20" s="217"/>
      <c r="J20" s="217" t="s">
        <v>350</v>
      </c>
      <c r="K20" s="217"/>
      <c r="L20" s="217"/>
      <c r="M20" s="228" t="s">
        <v>351</v>
      </c>
      <c r="N20" s="228"/>
      <c r="O20" s="228"/>
      <c r="P20" s="228" t="s">
        <v>352</v>
      </c>
      <c r="Q20" s="228"/>
      <c r="R20" s="228"/>
      <c r="S20" s="228"/>
      <c r="T20" s="228"/>
      <c r="U20" s="228"/>
      <c r="V20" s="228"/>
      <c r="W20" s="228"/>
      <c r="X20" s="228"/>
    </row>
    <row r="21" spans="2:27" ht="99" customHeight="1">
      <c r="B21" s="234" t="s">
        <v>353</v>
      </c>
      <c r="C21" s="226" t="s">
        <v>354</v>
      </c>
      <c r="D21" s="226"/>
      <c r="E21" s="230">
        <v>0.33400000000000002</v>
      </c>
      <c r="F21" s="230"/>
      <c r="G21" s="230">
        <v>0.33400000000000002</v>
      </c>
      <c r="H21" s="230"/>
      <c r="I21" s="230"/>
      <c r="J21" s="230" t="s">
        <v>355</v>
      </c>
      <c r="K21" s="230"/>
      <c r="L21" s="230"/>
      <c r="M21" s="230" t="s">
        <v>356</v>
      </c>
      <c r="N21" s="230"/>
      <c r="O21" s="230"/>
      <c r="P21" s="226" t="s">
        <v>357</v>
      </c>
      <c r="Q21" s="226"/>
      <c r="R21" s="226"/>
      <c r="S21" s="226" t="s">
        <v>358</v>
      </c>
      <c r="T21" s="226"/>
      <c r="U21" s="226"/>
      <c r="V21" s="226"/>
      <c r="W21" s="226"/>
      <c r="X21" s="226"/>
    </row>
    <row r="22" spans="2:27" ht="24.75" customHeight="1">
      <c r="B22" s="217" t="s">
        <v>359</v>
      </c>
      <c r="C22" s="217"/>
      <c r="D22" s="217"/>
      <c r="E22" s="217"/>
      <c r="F22" s="217"/>
      <c r="G22" s="217"/>
      <c r="H22" s="217"/>
      <c r="I22" s="217"/>
      <c r="J22" s="217"/>
      <c r="K22" s="217"/>
      <c r="L22" s="217"/>
      <c r="M22" s="217"/>
      <c r="N22" s="217" t="s">
        <v>360</v>
      </c>
      <c r="O22" s="217"/>
      <c r="P22" s="217"/>
      <c r="Q22" s="217"/>
      <c r="R22" s="217"/>
      <c r="S22" s="217"/>
      <c r="T22" s="217"/>
      <c r="U22" s="217"/>
      <c r="V22" s="217"/>
      <c r="W22" s="217"/>
      <c r="X22" s="217"/>
    </row>
    <row r="23" spans="2:27" ht="45" customHeight="1">
      <c r="B23" s="226" t="s">
        <v>361</v>
      </c>
      <c r="C23" s="226"/>
      <c r="D23" s="226"/>
      <c r="E23" s="226"/>
      <c r="F23" s="226"/>
      <c r="G23" s="226"/>
      <c r="H23" s="226"/>
      <c r="I23" s="226"/>
      <c r="J23" s="226"/>
      <c r="K23" s="226"/>
      <c r="L23" s="226"/>
      <c r="M23" s="226"/>
      <c r="N23" s="225" t="s">
        <v>362</v>
      </c>
      <c r="O23" s="225"/>
      <c r="P23" s="225"/>
      <c r="Q23" s="225"/>
      <c r="R23" s="225"/>
      <c r="S23" s="225"/>
      <c r="T23" s="225"/>
      <c r="U23" s="225"/>
      <c r="V23" s="225"/>
      <c r="W23" s="225"/>
      <c r="X23" s="225"/>
      <c r="AA23" s="235"/>
    </row>
    <row r="24" spans="2:27" ht="18.75" customHeight="1">
      <c r="B24" s="223" t="s">
        <v>363</v>
      </c>
      <c r="C24" s="223"/>
      <c r="D24" s="223"/>
      <c r="E24" s="223"/>
      <c r="F24" s="223"/>
      <c r="G24" s="223"/>
      <c r="H24" s="223"/>
      <c r="I24" s="223"/>
      <c r="J24" s="223"/>
      <c r="K24" s="223"/>
      <c r="L24" s="223"/>
      <c r="M24" s="223"/>
      <c r="N24" s="223"/>
      <c r="O24" s="223"/>
      <c r="P24" s="223"/>
      <c r="Q24" s="223"/>
      <c r="R24" s="223"/>
      <c r="S24" s="223"/>
      <c r="T24" s="223"/>
      <c r="U24" s="223"/>
      <c r="V24" s="223"/>
      <c r="W24" s="223"/>
      <c r="X24" s="223"/>
    </row>
    <row r="25" spans="2:27" ht="18.75" customHeight="1">
      <c r="B25" s="236" t="s">
        <v>364</v>
      </c>
      <c r="C25" s="236"/>
      <c r="D25" s="237" t="s">
        <v>365</v>
      </c>
      <c r="E25" s="237"/>
      <c r="F25" s="237"/>
      <c r="G25" s="237"/>
      <c r="H25" s="237"/>
      <c r="I25" s="237" t="s">
        <v>366</v>
      </c>
      <c r="J25" s="237"/>
      <c r="K25" s="237"/>
      <c r="L25" s="237"/>
      <c r="M25" s="237"/>
      <c r="N25" s="237" t="s">
        <v>367</v>
      </c>
      <c r="O25" s="237"/>
      <c r="P25" s="237"/>
      <c r="Q25" s="237"/>
      <c r="R25" s="237"/>
      <c r="S25" s="237"/>
      <c r="T25" s="238" t="s">
        <v>368</v>
      </c>
      <c r="U25" s="238"/>
      <c r="V25" s="238"/>
      <c r="W25" s="238"/>
      <c r="X25" s="238"/>
    </row>
    <row r="26" spans="2:27" ht="18.75" customHeight="1">
      <c r="B26" s="236" t="s">
        <v>369</v>
      </c>
      <c r="C26" s="236"/>
      <c r="D26" s="239">
        <v>8</v>
      </c>
      <c r="E26" s="239"/>
      <c r="F26" s="239"/>
      <c r="G26" s="239"/>
      <c r="H26" s="239"/>
      <c r="I26" s="239">
        <v>18</v>
      </c>
      <c r="J26" s="239"/>
      <c r="K26" s="239"/>
      <c r="L26" s="239"/>
      <c r="M26" s="239"/>
      <c r="N26" s="239"/>
      <c r="O26" s="239"/>
      <c r="P26" s="239"/>
      <c r="Q26" s="239"/>
      <c r="R26" s="239"/>
      <c r="S26" s="239"/>
      <c r="T26" s="239"/>
      <c r="U26" s="239"/>
      <c r="V26" s="239"/>
      <c r="W26" s="239"/>
      <c r="X26" s="239"/>
      <c r="Z26" s="240"/>
      <c r="AA26" s="240"/>
    </row>
    <row r="27" spans="2:27" ht="18.75" customHeight="1">
      <c r="B27" s="236" t="s">
        <v>370</v>
      </c>
      <c r="C27" s="236"/>
      <c r="D27" s="239">
        <v>32</v>
      </c>
      <c r="E27" s="239"/>
      <c r="F27" s="239"/>
      <c r="G27" s="239"/>
      <c r="H27" s="239"/>
      <c r="I27" s="239">
        <v>32</v>
      </c>
      <c r="J27" s="239"/>
      <c r="K27" s="239"/>
      <c r="L27" s="239"/>
      <c r="M27" s="239"/>
      <c r="N27" s="239"/>
      <c r="O27" s="239"/>
      <c r="P27" s="239"/>
      <c r="Q27" s="239"/>
      <c r="R27" s="239"/>
      <c r="S27" s="239"/>
      <c r="T27" s="239"/>
      <c r="U27" s="239"/>
      <c r="V27" s="239"/>
      <c r="W27" s="239"/>
      <c r="X27" s="239"/>
      <c r="Y27" s="235"/>
    </row>
    <row r="28" spans="2:27" ht="19.5" customHeight="1">
      <c r="B28" s="223" t="s">
        <v>371</v>
      </c>
      <c r="C28" s="223"/>
      <c r="D28" s="223"/>
      <c r="E28" s="223"/>
      <c r="F28" s="223"/>
      <c r="G28" s="223"/>
      <c r="H28" s="223"/>
      <c r="I28" s="223"/>
      <c r="J28" s="223"/>
      <c r="K28" s="223"/>
      <c r="L28" s="223"/>
      <c r="M28" s="223"/>
      <c r="N28" s="223"/>
      <c r="O28" s="223"/>
      <c r="P28" s="223"/>
      <c r="Q28" s="223"/>
      <c r="R28" s="223"/>
      <c r="S28" s="223"/>
      <c r="T28" s="223"/>
      <c r="U28" s="223"/>
      <c r="V28" s="223"/>
      <c r="W28" s="223"/>
      <c r="X28" s="223"/>
    </row>
    <row r="29" spans="2:27" ht="19.5" customHeight="1">
      <c r="B29" s="241"/>
      <c r="C29" s="242"/>
      <c r="D29" s="242"/>
      <c r="E29" s="242"/>
      <c r="F29" s="242"/>
      <c r="G29" s="242"/>
      <c r="H29" s="242"/>
      <c r="I29" s="242"/>
      <c r="J29" s="242"/>
      <c r="K29" s="242"/>
      <c r="L29" s="242"/>
      <c r="M29" s="242"/>
      <c r="N29" s="242"/>
      <c r="O29" s="242"/>
      <c r="P29" s="242"/>
      <c r="Q29" s="242"/>
      <c r="R29" s="242"/>
      <c r="S29" s="242"/>
      <c r="T29" s="242"/>
      <c r="U29" s="242"/>
      <c r="V29" s="242"/>
      <c r="W29" s="242"/>
      <c r="X29" s="243"/>
    </row>
    <row r="30" spans="2:27" ht="38.25">
      <c r="B30" s="244" t="s">
        <v>372</v>
      </c>
      <c r="C30" s="245" t="s">
        <v>373</v>
      </c>
      <c r="D30" s="245" t="s">
        <v>374</v>
      </c>
      <c r="E30" s="246" t="s">
        <v>375</v>
      </c>
      <c r="H30" s="247"/>
      <c r="I30" s="247"/>
      <c r="J30" s="247"/>
      <c r="K30" s="247"/>
      <c r="L30" s="247"/>
      <c r="M30" s="247"/>
      <c r="N30" s="247"/>
      <c r="O30" s="247"/>
      <c r="P30" s="247"/>
      <c r="Q30" s="247"/>
      <c r="R30" s="247"/>
      <c r="S30" s="248"/>
      <c r="T30" s="248"/>
      <c r="U30" s="248"/>
      <c r="V30" s="248"/>
      <c r="W30" s="248"/>
      <c r="X30" s="248"/>
    </row>
    <row r="31" spans="2:27" ht="17.25" customHeight="1">
      <c r="B31" s="249" t="s">
        <v>27</v>
      </c>
      <c r="C31" s="250">
        <v>0.08</v>
      </c>
      <c r="D31" s="251">
        <f>$E$21</f>
        <v>0.33400000000000002</v>
      </c>
      <c r="E31" s="230">
        <f>AVERAGE(C31:C34)</f>
        <v>6.7500000000000004E-2</v>
      </c>
      <c r="H31" s="247"/>
      <c r="I31" s="247"/>
      <c r="J31" s="247"/>
      <c r="K31" s="247"/>
      <c r="L31" s="252"/>
      <c r="M31" s="253"/>
      <c r="N31" s="247"/>
      <c r="O31" s="247"/>
      <c r="P31" s="247"/>
      <c r="Q31" s="247"/>
      <c r="R31" s="247"/>
      <c r="S31" s="248"/>
      <c r="T31" s="248"/>
      <c r="U31" s="248"/>
      <c r="V31" s="248"/>
      <c r="W31" s="248"/>
      <c r="X31" s="248"/>
    </row>
    <row r="32" spans="2:27" ht="17.25" customHeight="1">
      <c r="B32" s="249" t="s">
        <v>30</v>
      </c>
      <c r="C32" s="250">
        <v>0.19</v>
      </c>
      <c r="D32" s="251">
        <f>$E$21</f>
        <v>0.33400000000000002</v>
      </c>
      <c r="E32" s="230"/>
      <c r="H32" s="247"/>
      <c r="I32" s="247"/>
      <c r="J32" s="247"/>
      <c r="K32" s="247"/>
      <c r="L32" s="254"/>
      <c r="M32" s="252"/>
      <c r="N32" s="247"/>
      <c r="O32" s="247"/>
      <c r="P32" s="247"/>
      <c r="Q32" s="247"/>
      <c r="R32" s="247"/>
      <c r="S32" s="248"/>
      <c r="T32" s="248"/>
      <c r="U32" s="248"/>
      <c r="V32" s="248"/>
      <c r="W32" s="248"/>
      <c r="X32" s="248"/>
    </row>
    <row r="33" spans="2:27" ht="17.25" customHeight="1">
      <c r="B33" s="249" t="s">
        <v>33</v>
      </c>
      <c r="C33" s="250">
        <v>0</v>
      </c>
      <c r="D33" s="251">
        <f>$E$21</f>
        <v>0.33400000000000002</v>
      </c>
      <c r="E33" s="230"/>
      <c r="H33" s="247"/>
      <c r="I33" s="247"/>
      <c r="J33" s="247"/>
      <c r="K33" s="247"/>
      <c r="L33" s="254"/>
      <c r="M33" s="252"/>
      <c r="N33" s="247"/>
      <c r="O33" s="247"/>
      <c r="P33" s="247"/>
      <c r="Q33" s="247"/>
      <c r="R33" s="247"/>
      <c r="S33" s="248"/>
      <c r="T33" s="248"/>
      <c r="U33" s="248"/>
      <c r="V33" s="248"/>
      <c r="W33" s="248"/>
      <c r="X33" s="248"/>
    </row>
    <row r="34" spans="2:27" ht="17.25" customHeight="1">
      <c r="B34" s="249" t="s">
        <v>36</v>
      </c>
      <c r="C34" s="250">
        <f>IF(ISERROR($T$26/$T$27),0,$T$26/$T$27)*0.334</f>
        <v>0</v>
      </c>
      <c r="D34" s="251">
        <f>$E$21</f>
        <v>0.33400000000000002</v>
      </c>
      <c r="E34" s="230"/>
      <c r="H34" s="247"/>
      <c r="I34" s="247"/>
      <c r="J34" s="247"/>
      <c r="K34" s="247"/>
      <c r="L34" s="254"/>
      <c r="M34" s="252"/>
      <c r="N34" s="247"/>
      <c r="O34" s="247"/>
      <c r="P34" s="247"/>
      <c r="Q34" s="247"/>
      <c r="R34" s="247"/>
      <c r="S34" s="248"/>
      <c r="T34" s="248"/>
      <c r="U34" s="248"/>
      <c r="V34" s="248"/>
      <c r="W34" s="248"/>
      <c r="X34" s="248"/>
    </row>
    <row r="35" spans="2:27" ht="27" customHeight="1">
      <c r="B35" s="226" t="s">
        <v>376</v>
      </c>
      <c r="C35" s="226"/>
      <c r="D35" s="226"/>
      <c r="E35" s="226"/>
      <c r="H35" s="247"/>
      <c r="I35" s="247"/>
      <c r="J35" s="247"/>
      <c r="K35" s="247"/>
      <c r="L35" s="254"/>
      <c r="M35" s="252"/>
      <c r="N35" s="247"/>
      <c r="O35" s="247"/>
      <c r="P35" s="247"/>
      <c r="Q35" s="247"/>
      <c r="R35" s="247"/>
      <c r="S35" s="248"/>
      <c r="T35" s="248"/>
      <c r="U35" s="248"/>
      <c r="V35" s="248"/>
      <c r="W35" s="248"/>
      <c r="X35" s="248"/>
    </row>
    <row r="36" spans="2:27" ht="17.25" customHeight="1">
      <c r="B36" s="255"/>
      <c r="C36" s="256"/>
      <c r="D36" s="257"/>
      <c r="E36" s="257"/>
      <c r="H36" s="247"/>
      <c r="I36" s="247"/>
      <c r="J36" s="247"/>
      <c r="K36" s="247"/>
      <c r="L36" s="254"/>
      <c r="M36" s="252"/>
      <c r="N36" s="247"/>
      <c r="O36" s="247"/>
      <c r="P36" s="247"/>
      <c r="Q36" s="247"/>
      <c r="R36" s="247"/>
      <c r="S36" s="248"/>
      <c r="T36" s="248"/>
      <c r="U36" s="248"/>
      <c r="V36" s="248"/>
      <c r="W36" s="248"/>
      <c r="X36" s="248"/>
    </row>
    <row r="37" spans="2:27" ht="17.25" customHeight="1">
      <c r="B37" s="255"/>
      <c r="C37" s="256"/>
      <c r="D37" s="257"/>
      <c r="E37" s="257"/>
      <c r="H37" s="247"/>
      <c r="I37" s="247"/>
      <c r="J37" s="247"/>
      <c r="K37" s="247"/>
      <c r="L37" s="254"/>
      <c r="M37" s="252"/>
      <c r="N37" s="247"/>
      <c r="O37" s="247"/>
      <c r="P37" s="247"/>
      <c r="Q37" s="247"/>
      <c r="R37" s="247"/>
      <c r="S37" s="248"/>
      <c r="T37" s="248"/>
      <c r="U37" s="248"/>
      <c r="V37" s="248"/>
      <c r="W37" s="248"/>
      <c r="X37" s="248"/>
    </row>
    <row r="38" spans="2:27" ht="17.25" customHeight="1">
      <c r="B38" s="255"/>
      <c r="C38" s="256"/>
      <c r="D38" s="257"/>
      <c r="E38" s="257"/>
      <c r="H38" s="247"/>
      <c r="I38" s="247"/>
      <c r="J38" s="247"/>
      <c r="K38" s="247"/>
      <c r="L38" s="254"/>
      <c r="M38" s="252"/>
      <c r="N38" s="247"/>
      <c r="O38" s="247"/>
      <c r="P38" s="247"/>
      <c r="Q38" s="247"/>
      <c r="R38" s="247"/>
      <c r="S38" s="248"/>
      <c r="T38" s="248"/>
      <c r="U38" s="248"/>
      <c r="V38" s="248"/>
      <c r="W38" s="248"/>
      <c r="X38" s="248"/>
    </row>
    <row r="39" spans="2:27" ht="17.25" customHeight="1">
      <c r="B39" s="255"/>
      <c r="C39" s="256"/>
      <c r="D39" s="257"/>
      <c r="E39" s="257"/>
      <c r="H39" s="247"/>
      <c r="I39" s="247"/>
      <c r="J39" s="247"/>
      <c r="K39" s="247"/>
      <c r="L39" s="254"/>
      <c r="M39" s="252"/>
      <c r="N39" s="247"/>
      <c r="O39" s="247"/>
      <c r="P39" s="247"/>
      <c r="Q39" s="247"/>
      <c r="R39" s="247"/>
      <c r="S39" s="248"/>
      <c r="T39" s="248"/>
      <c r="U39" s="248"/>
      <c r="V39" s="248"/>
      <c r="W39" s="248"/>
      <c r="X39" s="248"/>
    </row>
    <row r="40" spans="2:27" ht="17.25" customHeight="1">
      <c r="B40" s="255"/>
      <c r="C40" s="256"/>
      <c r="D40" s="257"/>
      <c r="E40" s="257"/>
      <c r="H40" s="247"/>
      <c r="I40" s="247"/>
      <c r="J40" s="247"/>
      <c r="K40" s="247"/>
      <c r="L40" s="254"/>
      <c r="M40" s="252"/>
      <c r="N40" s="247"/>
      <c r="O40" s="247"/>
      <c r="P40" s="247"/>
      <c r="Q40" s="247"/>
      <c r="R40" s="247"/>
      <c r="S40" s="248"/>
      <c r="T40" s="248"/>
      <c r="U40" s="248"/>
      <c r="V40" s="248"/>
      <c r="W40" s="248"/>
      <c r="X40" s="248"/>
    </row>
    <row r="41" spans="2:27" ht="17.25" customHeight="1">
      <c r="B41" s="255"/>
      <c r="C41" s="256"/>
      <c r="D41" s="257"/>
      <c r="E41" s="257"/>
      <c r="H41" s="247"/>
      <c r="I41" s="247"/>
      <c r="J41" s="247"/>
      <c r="K41" s="247"/>
      <c r="L41" s="254"/>
      <c r="M41" s="252"/>
      <c r="N41" s="247"/>
      <c r="O41" s="247"/>
      <c r="P41" s="247"/>
      <c r="Q41" s="247"/>
      <c r="R41" s="247"/>
      <c r="S41" s="248"/>
      <c r="T41" s="248"/>
      <c r="U41" s="248"/>
      <c r="V41" s="248"/>
      <c r="W41" s="248"/>
      <c r="X41" s="248"/>
    </row>
    <row r="42" spans="2:27" ht="17.25" customHeight="1">
      <c r="B42" s="255"/>
      <c r="C42" s="256"/>
      <c r="D42" s="257"/>
      <c r="E42" s="257"/>
      <c r="H42" s="247"/>
      <c r="I42" s="247"/>
      <c r="J42" s="247"/>
      <c r="K42" s="247"/>
      <c r="L42" s="254"/>
      <c r="M42" s="252"/>
      <c r="N42" s="247"/>
      <c r="O42" s="247"/>
      <c r="P42" s="247"/>
      <c r="Q42" s="247"/>
      <c r="R42" s="247"/>
      <c r="S42" s="248"/>
      <c r="T42" s="248"/>
      <c r="U42" s="248"/>
      <c r="V42" s="248"/>
      <c r="W42" s="248"/>
      <c r="X42" s="248"/>
    </row>
    <row r="43" spans="2:27" ht="17.25" customHeight="1">
      <c r="B43" s="258"/>
      <c r="C43" s="259"/>
      <c r="D43" s="260"/>
      <c r="E43" s="260"/>
      <c r="F43" s="261"/>
      <c r="G43" s="261"/>
      <c r="H43" s="261"/>
      <c r="I43" s="261"/>
      <c r="J43" s="261"/>
      <c r="K43" s="261"/>
      <c r="L43" s="262"/>
      <c r="M43" s="263"/>
      <c r="N43" s="261"/>
      <c r="O43" s="261"/>
      <c r="P43" s="261"/>
      <c r="Q43" s="261"/>
      <c r="R43" s="261"/>
      <c r="S43" s="261"/>
      <c r="T43" s="261"/>
      <c r="U43" s="261"/>
      <c r="V43" s="261"/>
      <c r="W43" s="261"/>
      <c r="X43" s="264"/>
    </row>
    <row r="44" spans="2:27" ht="15.75" customHeight="1">
      <c r="B44" s="223" t="s">
        <v>377</v>
      </c>
      <c r="C44" s="223"/>
      <c r="D44" s="223"/>
      <c r="E44" s="223"/>
      <c r="F44" s="223"/>
      <c r="G44" s="223"/>
      <c r="H44" s="223"/>
      <c r="I44" s="223"/>
      <c r="J44" s="223"/>
      <c r="K44" s="223"/>
      <c r="L44" s="223"/>
      <c r="M44" s="223"/>
      <c r="N44" s="223"/>
      <c r="O44" s="223"/>
      <c r="P44" s="223"/>
      <c r="Q44" s="223"/>
      <c r="R44" s="223"/>
      <c r="S44" s="223"/>
      <c r="T44" s="223"/>
      <c r="U44" s="223"/>
      <c r="V44" s="223"/>
      <c r="W44" s="223"/>
      <c r="X44" s="223"/>
      <c r="Z44" s="265"/>
    </row>
    <row r="45" spans="2:27" ht="84" customHeight="1">
      <c r="B45" s="266" t="s">
        <v>378</v>
      </c>
      <c r="C45" s="266"/>
      <c r="D45" s="266"/>
      <c r="E45" s="266"/>
      <c r="F45" s="266"/>
      <c r="G45" s="266"/>
      <c r="H45" s="266"/>
      <c r="I45" s="266"/>
      <c r="J45" s="266"/>
      <c r="K45" s="266"/>
      <c r="L45" s="266"/>
      <c r="M45" s="266"/>
      <c r="N45" s="266"/>
      <c r="O45" s="266"/>
      <c r="P45" s="266"/>
      <c r="Q45" s="266"/>
      <c r="R45" s="266"/>
      <c r="S45" s="266"/>
      <c r="T45" s="266"/>
      <c r="U45" s="266"/>
      <c r="V45" s="266"/>
      <c r="W45" s="266"/>
      <c r="X45" s="266"/>
      <c r="Y45" s="252"/>
      <c r="Z45" s="252"/>
      <c r="AA45" s="252"/>
    </row>
    <row r="46" spans="2:27" ht="18" customHeight="1">
      <c r="B46" s="267" t="s">
        <v>379</v>
      </c>
      <c r="C46" s="267"/>
      <c r="D46" s="267"/>
      <c r="E46" s="267"/>
      <c r="F46" s="267"/>
      <c r="G46" s="267"/>
      <c r="H46" s="267"/>
      <c r="I46" s="267"/>
      <c r="J46" s="267"/>
      <c r="K46" s="267"/>
      <c r="L46" s="267"/>
      <c r="M46" s="267"/>
      <c r="N46" s="267"/>
      <c r="O46" s="267"/>
      <c r="P46" s="267"/>
      <c r="Q46" s="267"/>
      <c r="R46" s="267"/>
      <c r="S46" s="267"/>
      <c r="T46" s="267"/>
      <c r="U46" s="267"/>
      <c r="V46" s="267"/>
      <c r="W46" s="267"/>
      <c r="X46" s="267"/>
      <c r="Y46" s="268"/>
      <c r="Z46" s="256"/>
      <c r="AA46" s="254"/>
    </row>
    <row r="47" spans="2:27" ht="32.25" customHeight="1">
      <c r="B47" s="269" t="s">
        <v>380</v>
      </c>
      <c r="C47" s="269"/>
      <c r="D47" s="269"/>
      <c r="E47" s="269"/>
      <c r="F47" s="269"/>
      <c r="G47" s="269"/>
      <c r="H47" s="269"/>
      <c r="I47" s="269"/>
      <c r="J47" s="269"/>
      <c r="K47" s="269"/>
      <c r="L47" s="269"/>
      <c r="M47" s="269"/>
      <c r="N47" s="269"/>
      <c r="O47" s="269"/>
      <c r="P47" s="269"/>
      <c r="Q47" s="269"/>
      <c r="R47" s="269"/>
      <c r="S47" s="269"/>
      <c r="T47" s="269"/>
      <c r="U47" s="269"/>
      <c r="V47" s="269"/>
      <c r="W47" s="269"/>
      <c r="X47" s="269"/>
      <c r="Y47" s="268"/>
      <c r="Z47" s="256"/>
      <c r="AA47" s="254"/>
    </row>
    <row r="48" spans="2:27" ht="15.75" customHeight="1">
      <c r="B48" s="267" t="s">
        <v>381</v>
      </c>
      <c r="C48" s="267"/>
      <c r="D48" s="267"/>
      <c r="E48" s="267"/>
      <c r="F48" s="267"/>
      <c r="G48" s="267"/>
      <c r="H48" s="267"/>
      <c r="I48" s="267"/>
      <c r="J48" s="267"/>
      <c r="K48" s="267"/>
      <c r="L48" s="267"/>
      <c r="M48" s="267"/>
      <c r="N48" s="267"/>
      <c r="O48" s="267"/>
      <c r="P48" s="267"/>
      <c r="Q48" s="267"/>
      <c r="R48" s="267"/>
      <c r="S48" s="267"/>
      <c r="T48" s="267"/>
      <c r="U48" s="267"/>
      <c r="V48" s="267"/>
      <c r="W48" s="267"/>
      <c r="X48" s="267"/>
      <c r="Y48" s="268"/>
      <c r="Z48" s="256"/>
      <c r="AA48" s="254"/>
    </row>
    <row r="49" spans="2:27" ht="15" customHeight="1">
      <c r="B49" s="270" t="s">
        <v>3</v>
      </c>
      <c r="C49" s="271" t="s">
        <v>382</v>
      </c>
      <c r="D49" s="271"/>
      <c r="E49" s="272" t="s">
        <v>383</v>
      </c>
      <c r="F49" s="272"/>
      <c r="G49" s="272"/>
      <c r="H49" s="272"/>
      <c r="I49" s="272"/>
      <c r="J49" s="272"/>
      <c r="K49" s="272"/>
      <c r="L49" s="272" t="s">
        <v>384</v>
      </c>
      <c r="M49" s="272"/>
      <c r="N49" s="272"/>
      <c r="O49" s="272"/>
      <c r="P49" s="272"/>
      <c r="Q49" s="272"/>
      <c r="R49" s="272"/>
      <c r="S49" s="272"/>
      <c r="T49" s="272" t="s">
        <v>385</v>
      </c>
      <c r="U49" s="272"/>
      <c r="V49" s="272"/>
      <c r="W49" s="272"/>
      <c r="X49" s="272"/>
      <c r="Y49" s="268"/>
      <c r="Z49" s="256"/>
      <c r="AA49" s="254"/>
    </row>
    <row r="50" spans="2:27" ht="41.25" customHeight="1">
      <c r="B50" s="273">
        <v>1</v>
      </c>
      <c r="C50" s="274">
        <v>44781</v>
      </c>
      <c r="D50" s="274"/>
      <c r="E50" s="275" t="s">
        <v>386</v>
      </c>
      <c r="F50" s="275"/>
      <c r="G50" s="275"/>
      <c r="H50" s="275"/>
      <c r="I50" s="275"/>
      <c r="J50" s="275"/>
      <c r="K50" s="275"/>
      <c r="L50" s="275" t="s">
        <v>387</v>
      </c>
      <c r="M50" s="275"/>
      <c r="N50" s="275"/>
      <c r="O50" s="275"/>
      <c r="P50" s="275"/>
      <c r="Q50" s="275"/>
      <c r="R50" s="275"/>
      <c r="S50" s="275"/>
      <c r="T50" s="274">
        <v>44783</v>
      </c>
      <c r="U50" s="274"/>
      <c r="V50" s="274"/>
      <c r="W50" s="274"/>
      <c r="X50" s="274"/>
      <c r="Y50" s="268"/>
      <c r="Z50" s="256"/>
      <c r="AA50" s="254"/>
    </row>
    <row r="51" spans="2:27" ht="23.25" customHeight="1">
      <c r="B51" s="273"/>
      <c r="C51" s="274"/>
      <c r="D51" s="274"/>
      <c r="E51" s="275"/>
      <c r="F51" s="275"/>
      <c r="G51" s="275"/>
      <c r="H51" s="275"/>
      <c r="I51" s="275"/>
      <c r="J51" s="275"/>
      <c r="K51" s="275"/>
      <c r="L51" s="275"/>
      <c r="M51" s="275"/>
      <c r="N51" s="275"/>
      <c r="O51" s="275"/>
      <c r="P51" s="275"/>
      <c r="Q51" s="275"/>
      <c r="R51" s="275"/>
      <c r="S51" s="275"/>
      <c r="T51" s="274"/>
      <c r="U51" s="274"/>
      <c r="V51" s="274"/>
      <c r="W51" s="274"/>
      <c r="X51" s="274"/>
      <c r="Y51" s="268"/>
      <c r="Z51" s="256"/>
      <c r="AA51" s="254"/>
    </row>
    <row r="52" spans="2:27" ht="15" customHeight="1">
      <c r="B52" s="276"/>
      <c r="C52" s="226"/>
      <c r="D52" s="226"/>
      <c r="E52" s="226"/>
      <c r="F52" s="226"/>
      <c r="G52" s="226"/>
      <c r="H52" s="226"/>
      <c r="I52" s="226"/>
      <c r="J52" s="226"/>
      <c r="K52" s="226"/>
      <c r="L52" s="226"/>
      <c r="M52" s="226"/>
      <c r="N52" s="226"/>
      <c r="O52" s="226"/>
      <c r="P52" s="226"/>
      <c r="Q52" s="226"/>
      <c r="R52" s="226"/>
      <c r="S52" s="226"/>
      <c r="T52" s="226"/>
      <c r="U52" s="226"/>
      <c r="V52" s="226"/>
      <c r="W52" s="226"/>
      <c r="X52" s="226"/>
      <c r="Y52" s="268"/>
      <c r="Z52" s="256"/>
      <c r="AA52" s="254"/>
    </row>
    <row r="53" spans="2:27" ht="15" customHeight="1">
      <c r="B53" s="276"/>
      <c r="C53" s="226"/>
      <c r="D53" s="226"/>
      <c r="E53" s="226"/>
      <c r="F53" s="226"/>
      <c r="G53" s="226"/>
      <c r="H53" s="226"/>
      <c r="I53" s="226"/>
      <c r="J53" s="226"/>
      <c r="K53" s="226"/>
      <c r="L53" s="226"/>
      <c r="M53" s="226"/>
      <c r="N53" s="226"/>
      <c r="O53" s="226"/>
      <c r="P53" s="226"/>
      <c r="Q53" s="226"/>
      <c r="R53" s="226"/>
      <c r="S53" s="226"/>
      <c r="T53" s="226"/>
      <c r="U53" s="226"/>
      <c r="V53" s="226"/>
      <c r="W53" s="226"/>
      <c r="X53" s="226"/>
      <c r="Y53" s="268"/>
      <c r="Z53" s="256"/>
      <c r="AA53" s="254"/>
    </row>
    <row r="54" spans="2:27" ht="15" customHeight="1">
      <c r="B54" s="276"/>
      <c r="C54" s="226"/>
      <c r="D54" s="226"/>
      <c r="E54" s="226"/>
      <c r="F54" s="226"/>
      <c r="G54" s="226"/>
      <c r="H54" s="226"/>
      <c r="I54" s="226"/>
      <c r="J54" s="226"/>
      <c r="K54" s="226"/>
      <c r="L54" s="226"/>
      <c r="M54" s="226"/>
      <c r="N54" s="226"/>
      <c r="O54" s="226"/>
      <c r="P54" s="226"/>
      <c r="Q54" s="226"/>
      <c r="R54" s="226"/>
      <c r="S54" s="226"/>
      <c r="T54" s="226"/>
      <c r="U54" s="226"/>
      <c r="V54" s="226"/>
      <c r="W54" s="226"/>
      <c r="X54" s="226"/>
      <c r="Y54" s="268"/>
      <c r="Z54" s="256"/>
      <c r="AA54" s="254"/>
    </row>
    <row r="55" spans="2:27" ht="15" customHeight="1">
      <c r="B55" s="277" t="s">
        <v>388</v>
      </c>
      <c r="C55" s="277"/>
      <c r="D55" s="277"/>
      <c r="E55" s="277"/>
      <c r="F55" s="277"/>
      <c r="G55" s="277"/>
      <c r="H55" s="277"/>
      <c r="I55" s="277"/>
      <c r="J55" s="277"/>
      <c r="K55" s="277"/>
      <c r="L55" s="277"/>
      <c r="M55" s="277"/>
      <c r="N55" s="277"/>
      <c r="O55" s="277"/>
      <c r="P55" s="277"/>
      <c r="Q55" s="277"/>
      <c r="R55" s="277"/>
      <c r="S55" s="277"/>
      <c r="T55" s="277"/>
      <c r="U55" s="277"/>
      <c r="V55" s="277"/>
      <c r="W55" s="277"/>
      <c r="X55" s="277"/>
      <c r="Y55" s="268"/>
      <c r="Z55" s="256"/>
      <c r="AA55" s="254"/>
    </row>
    <row r="56" spans="2:27" ht="26.25" customHeight="1">
      <c r="B56" s="278" t="s">
        <v>389</v>
      </c>
      <c r="C56" s="226" t="s">
        <v>390</v>
      </c>
      <c r="D56" s="226"/>
      <c r="E56" s="226"/>
      <c r="F56" s="226"/>
      <c r="G56" s="226"/>
      <c r="H56" s="226"/>
      <c r="I56" s="226"/>
      <c r="J56" s="226"/>
      <c r="K56" s="226"/>
      <c r="L56" s="226"/>
      <c r="M56" s="226"/>
      <c r="N56" s="279" t="s">
        <v>391</v>
      </c>
      <c r="O56" s="279"/>
      <c r="P56" s="226" t="s">
        <v>392</v>
      </c>
      <c r="Q56" s="226"/>
      <c r="R56" s="226"/>
      <c r="S56" s="226"/>
      <c r="T56" s="226"/>
      <c r="U56" s="226"/>
      <c r="V56" s="226"/>
      <c r="W56" s="226"/>
      <c r="X56" s="226"/>
    </row>
    <row r="57" spans="2:27" ht="24" customHeight="1">
      <c r="B57" s="278" t="s">
        <v>393</v>
      </c>
      <c r="C57" s="226" t="s">
        <v>394</v>
      </c>
      <c r="D57" s="226"/>
      <c r="E57" s="226"/>
      <c r="F57" s="226"/>
      <c r="G57" s="226"/>
      <c r="H57" s="226"/>
      <c r="I57" s="226"/>
      <c r="J57" s="226"/>
      <c r="K57" s="226"/>
      <c r="L57" s="226"/>
      <c r="M57" s="226"/>
      <c r="N57" s="279" t="s">
        <v>391</v>
      </c>
      <c r="O57" s="279"/>
      <c r="P57" s="226" t="s">
        <v>392</v>
      </c>
      <c r="Q57" s="226"/>
      <c r="R57" s="226"/>
      <c r="S57" s="226"/>
      <c r="T57" s="226"/>
      <c r="U57" s="226"/>
      <c r="V57" s="226"/>
      <c r="W57" s="226"/>
      <c r="X57" s="226"/>
    </row>
    <row r="58" spans="2:27" ht="27" customHeight="1">
      <c r="B58" s="278" t="s">
        <v>395</v>
      </c>
      <c r="C58" s="226" t="s">
        <v>396</v>
      </c>
      <c r="D58" s="226"/>
      <c r="E58" s="226"/>
      <c r="F58" s="226"/>
      <c r="G58" s="226"/>
      <c r="H58" s="226"/>
      <c r="I58" s="226"/>
      <c r="J58" s="226"/>
      <c r="K58" s="226"/>
      <c r="L58" s="226"/>
      <c r="M58" s="226"/>
      <c r="N58" s="279" t="s">
        <v>391</v>
      </c>
      <c r="O58" s="279"/>
      <c r="P58" s="226" t="s">
        <v>397</v>
      </c>
      <c r="Q58" s="226"/>
      <c r="R58" s="226"/>
      <c r="S58" s="226"/>
      <c r="T58" s="226"/>
      <c r="U58" s="226"/>
      <c r="V58" s="226"/>
      <c r="W58" s="226"/>
      <c r="X58" s="226"/>
    </row>
    <row r="59" spans="2:27" ht="13.5" customHeight="1">
      <c r="B59" s="277" t="s">
        <v>398</v>
      </c>
      <c r="C59" s="277"/>
      <c r="D59" s="277"/>
      <c r="E59" s="277"/>
      <c r="F59" s="277"/>
      <c r="G59" s="277"/>
      <c r="H59" s="277"/>
      <c r="I59" s="277"/>
      <c r="J59" s="277"/>
      <c r="K59" s="277"/>
      <c r="L59" s="277"/>
      <c r="M59" s="277"/>
      <c r="N59" s="277"/>
      <c r="O59" s="277"/>
      <c r="P59" s="277"/>
      <c r="Q59" s="277"/>
      <c r="R59" s="277"/>
      <c r="S59" s="277"/>
      <c r="T59" s="277"/>
      <c r="U59" s="277"/>
      <c r="V59" s="277"/>
      <c r="W59" s="277"/>
      <c r="X59" s="277"/>
    </row>
    <row r="60" spans="2:27" ht="23.25" customHeight="1">
      <c r="B60" s="280" t="s">
        <v>399</v>
      </c>
      <c r="C60" s="226" t="s">
        <v>400</v>
      </c>
      <c r="D60" s="226"/>
      <c r="E60" s="226"/>
      <c r="F60" s="226"/>
      <c r="G60" s="226"/>
      <c r="H60" s="226"/>
      <c r="I60" s="226"/>
      <c r="J60" s="226"/>
      <c r="K60" s="226"/>
      <c r="L60" s="226"/>
      <c r="M60" s="226"/>
      <c r="N60" s="279" t="s">
        <v>391</v>
      </c>
      <c r="O60" s="279"/>
      <c r="P60" s="226" t="s">
        <v>401</v>
      </c>
      <c r="Q60" s="226"/>
      <c r="R60" s="226"/>
      <c r="S60" s="226"/>
      <c r="T60" s="226"/>
      <c r="U60" s="226"/>
      <c r="V60" s="226"/>
      <c r="W60" s="226"/>
      <c r="X60" s="226"/>
    </row>
    <row r="61" spans="2:27" ht="23.25" customHeight="1">
      <c r="B61" s="280" t="s">
        <v>402</v>
      </c>
      <c r="C61" s="226" t="s">
        <v>403</v>
      </c>
      <c r="D61" s="226"/>
      <c r="E61" s="226"/>
      <c r="F61" s="226"/>
      <c r="G61" s="226"/>
      <c r="H61" s="226"/>
      <c r="I61" s="226"/>
      <c r="J61" s="226"/>
      <c r="K61" s="226"/>
      <c r="L61" s="226"/>
      <c r="M61" s="226"/>
      <c r="N61" s="279" t="s">
        <v>391</v>
      </c>
      <c r="O61" s="279"/>
      <c r="P61" s="226" t="s">
        <v>401</v>
      </c>
      <c r="Q61" s="226"/>
      <c r="R61" s="226"/>
      <c r="S61" s="226"/>
      <c r="T61" s="226"/>
      <c r="U61" s="226"/>
      <c r="V61" s="226"/>
      <c r="W61" s="226"/>
      <c r="X61" s="226"/>
    </row>
  </sheetData>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B8:X8 G16 G11:O11 B21:D21 B13:E13" xr:uid="{C0ECB966-1867-4CDE-B335-1C0CB35F08AD}">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88A6-624F-4D47-942E-4C603F2E75AE}">
  <dimension ref="A1:AMJ61"/>
  <sheetViews>
    <sheetView zoomScale="85" zoomScaleNormal="85" workbookViewId="0">
      <selection activeCell="F13" sqref="F13:M13"/>
    </sheetView>
  </sheetViews>
  <sheetFormatPr baseColWidth="10" defaultColWidth="6.42578125" defaultRowHeight="12.75"/>
  <cols>
    <col min="1" max="1" width="6.42578125" style="219"/>
    <col min="2" max="2" width="19.5703125" style="219" customWidth="1"/>
    <col min="3" max="3" width="14.7109375" style="219" customWidth="1"/>
    <col min="4" max="4" width="16" style="281" customWidth="1"/>
    <col min="5" max="5" width="11.5703125" style="281" customWidth="1"/>
    <col min="6" max="6" width="13.140625" style="219" customWidth="1"/>
    <col min="7" max="12" width="9.42578125" style="219" customWidth="1"/>
    <col min="13" max="13" width="15" style="219" customWidth="1"/>
    <col min="14" max="23" width="9.42578125" style="219" customWidth="1"/>
    <col min="24" max="24" width="13.28515625" style="219" customWidth="1"/>
    <col min="25" max="25" width="51.85546875" style="219" customWidth="1"/>
    <col min="26" max="26" width="14.7109375" style="219" customWidth="1"/>
    <col min="27" max="27" width="37.42578125" style="219" customWidth="1"/>
    <col min="28" max="28" width="20.5703125" style="220" customWidth="1"/>
    <col min="29" max="29" width="6.42578125" style="220"/>
    <col min="30" max="1024" width="6.42578125" style="219"/>
  </cols>
  <sheetData>
    <row r="1" spans="2:27" ht="15" customHeight="1">
      <c r="B1" s="217"/>
      <c r="C1" s="217"/>
      <c r="D1" s="217" t="s">
        <v>0</v>
      </c>
      <c r="E1" s="217"/>
      <c r="F1" s="217"/>
      <c r="G1" s="217"/>
      <c r="H1" s="217"/>
      <c r="I1" s="217"/>
      <c r="J1" s="217"/>
      <c r="K1" s="217"/>
      <c r="L1" s="217"/>
      <c r="M1" s="217"/>
      <c r="N1" s="217"/>
      <c r="O1" s="217"/>
      <c r="P1" s="217"/>
      <c r="Q1" s="217"/>
      <c r="R1" s="217"/>
      <c r="S1" s="218" t="s">
        <v>1</v>
      </c>
      <c r="T1" s="218"/>
      <c r="U1" s="218"/>
      <c r="V1" s="218" t="s">
        <v>305</v>
      </c>
      <c r="W1" s="218"/>
      <c r="X1" s="218"/>
    </row>
    <row r="2" spans="2:27">
      <c r="B2" s="217"/>
      <c r="C2" s="217"/>
      <c r="D2" s="217"/>
      <c r="E2" s="217"/>
      <c r="F2" s="217"/>
      <c r="G2" s="217"/>
      <c r="H2" s="217"/>
      <c r="I2" s="217"/>
      <c r="J2" s="217"/>
      <c r="K2" s="217"/>
      <c r="L2" s="217"/>
      <c r="M2" s="217"/>
      <c r="N2" s="217"/>
      <c r="O2" s="217"/>
      <c r="P2" s="217"/>
      <c r="Q2" s="217"/>
      <c r="R2" s="217"/>
      <c r="S2" s="218" t="s">
        <v>3</v>
      </c>
      <c r="T2" s="218"/>
      <c r="U2" s="218"/>
      <c r="V2" s="221" t="s">
        <v>306</v>
      </c>
      <c r="W2" s="221"/>
      <c r="X2" s="221"/>
    </row>
    <row r="3" spans="2:27">
      <c r="B3" s="217"/>
      <c r="C3" s="217"/>
      <c r="D3" s="217" t="s">
        <v>307</v>
      </c>
      <c r="E3" s="217"/>
      <c r="F3" s="217"/>
      <c r="G3" s="217"/>
      <c r="H3" s="217"/>
      <c r="I3" s="217"/>
      <c r="J3" s="217"/>
      <c r="K3" s="217"/>
      <c r="L3" s="217"/>
      <c r="M3" s="217"/>
      <c r="N3" s="217"/>
      <c r="O3" s="217"/>
      <c r="P3" s="217"/>
      <c r="Q3" s="217"/>
      <c r="R3" s="217"/>
      <c r="S3" s="218" t="s">
        <v>5</v>
      </c>
      <c r="T3" s="218"/>
      <c r="U3" s="218"/>
      <c r="V3" s="218" t="s">
        <v>6</v>
      </c>
      <c r="W3" s="218"/>
      <c r="X3" s="218"/>
    </row>
    <row r="4" spans="2:27" ht="15" customHeight="1">
      <c r="B4" s="217"/>
      <c r="C4" s="217"/>
      <c r="D4" s="217"/>
      <c r="E4" s="217"/>
      <c r="F4" s="217"/>
      <c r="G4" s="217"/>
      <c r="H4" s="217"/>
      <c r="I4" s="217"/>
      <c r="J4" s="217"/>
      <c r="K4" s="217"/>
      <c r="L4" s="217"/>
      <c r="M4" s="217"/>
      <c r="N4" s="217"/>
      <c r="O4" s="217"/>
      <c r="P4" s="217"/>
      <c r="Q4" s="217"/>
      <c r="R4" s="217"/>
      <c r="S4" s="218" t="s">
        <v>308</v>
      </c>
      <c r="T4" s="218"/>
      <c r="U4" s="218"/>
      <c r="V4" s="222">
        <v>44725</v>
      </c>
      <c r="W4" s="222"/>
      <c r="X4" s="222"/>
    </row>
    <row r="5" spans="2:27" ht="9" customHeight="1">
      <c r="B5" s="217"/>
      <c r="C5" s="217"/>
      <c r="D5" s="217"/>
      <c r="E5" s="217"/>
      <c r="F5" s="217"/>
      <c r="G5" s="217"/>
      <c r="H5" s="217"/>
      <c r="I5" s="217"/>
      <c r="J5" s="217"/>
      <c r="K5" s="217"/>
      <c r="L5" s="217"/>
      <c r="M5" s="217"/>
      <c r="N5" s="217"/>
      <c r="O5" s="217"/>
      <c r="P5" s="217"/>
      <c r="Q5" s="217"/>
      <c r="R5" s="217"/>
      <c r="S5" s="217"/>
      <c r="T5" s="217"/>
      <c r="U5" s="217"/>
      <c r="V5" s="217"/>
      <c r="W5" s="217"/>
      <c r="X5" s="217"/>
    </row>
    <row r="6" spans="2:27" ht="18" customHeight="1">
      <c r="B6" s="223" t="s">
        <v>309</v>
      </c>
      <c r="C6" s="223"/>
      <c r="D6" s="223"/>
      <c r="E6" s="223"/>
      <c r="F6" s="223"/>
      <c r="G6" s="223"/>
      <c r="H6" s="223"/>
      <c r="I6" s="223"/>
      <c r="J6" s="223"/>
      <c r="K6" s="223"/>
      <c r="L6" s="223"/>
      <c r="M6" s="223"/>
      <c r="N6" s="223"/>
      <c r="O6" s="223"/>
      <c r="P6" s="223"/>
      <c r="Q6" s="223"/>
      <c r="R6" s="223"/>
      <c r="S6" s="223"/>
      <c r="T6" s="223"/>
      <c r="U6" s="223"/>
      <c r="V6" s="223"/>
      <c r="W6" s="223"/>
      <c r="X6" s="223"/>
    </row>
    <row r="7" spans="2:27" ht="16.5" customHeight="1">
      <c r="B7" s="217" t="s">
        <v>310</v>
      </c>
      <c r="C7" s="217"/>
      <c r="D7" s="217"/>
      <c r="E7" s="217"/>
      <c r="F7" s="217"/>
      <c r="G7" s="217"/>
      <c r="H7" s="217"/>
      <c r="I7" s="217" t="s">
        <v>311</v>
      </c>
      <c r="J7" s="217"/>
      <c r="K7" s="217"/>
      <c r="L7" s="217"/>
      <c r="M7" s="217"/>
      <c r="N7" s="217"/>
      <c r="O7" s="217"/>
      <c r="P7" s="217"/>
      <c r="Q7" s="217"/>
      <c r="R7" s="217"/>
      <c r="S7" s="217"/>
      <c r="T7" s="217"/>
      <c r="U7" s="217" t="s">
        <v>312</v>
      </c>
      <c r="V7" s="217"/>
      <c r="W7" s="217"/>
      <c r="X7" s="217"/>
    </row>
    <row r="8" spans="2:27" ht="26.25" customHeight="1">
      <c r="B8" s="224" t="s">
        <v>313</v>
      </c>
      <c r="C8" s="224"/>
      <c r="D8" s="224"/>
      <c r="E8" s="224"/>
      <c r="F8" s="224"/>
      <c r="G8" s="224"/>
      <c r="H8" s="224"/>
      <c r="I8" s="224" t="s">
        <v>15</v>
      </c>
      <c r="J8" s="224"/>
      <c r="K8" s="224"/>
      <c r="L8" s="224"/>
      <c r="M8" s="224"/>
      <c r="N8" s="224"/>
      <c r="O8" s="224"/>
      <c r="P8" s="224"/>
      <c r="Q8" s="224"/>
      <c r="R8" s="224"/>
      <c r="S8" s="224"/>
      <c r="T8" s="224"/>
      <c r="U8" s="224" t="s">
        <v>314</v>
      </c>
      <c r="V8" s="224"/>
      <c r="W8" s="224"/>
      <c r="X8" s="224"/>
    </row>
    <row r="9" spans="2:27" ht="18.75" customHeight="1">
      <c r="B9" s="223" t="s">
        <v>315</v>
      </c>
      <c r="C9" s="223"/>
      <c r="D9" s="223"/>
      <c r="E9" s="223"/>
      <c r="F9" s="223"/>
      <c r="G9" s="223"/>
      <c r="H9" s="223"/>
      <c r="I9" s="223"/>
      <c r="J9" s="223"/>
      <c r="K9" s="223"/>
      <c r="L9" s="223"/>
      <c r="M9" s="223"/>
      <c r="N9" s="223"/>
      <c r="O9" s="223"/>
      <c r="P9" s="223"/>
      <c r="Q9" s="223"/>
      <c r="R9" s="223"/>
      <c r="S9" s="223"/>
      <c r="T9" s="223"/>
      <c r="U9" s="223"/>
      <c r="V9" s="223"/>
      <c r="W9" s="223"/>
      <c r="X9" s="223"/>
    </row>
    <row r="10" spans="2:27" ht="15" customHeight="1">
      <c r="B10" s="217" t="s">
        <v>316</v>
      </c>
      <c r="C10" s="217"/>
      <c r="D10" s="217"/>
      <c r="E10" s="217"/>
      <c r="F10" s="217"/>
      <c r="G10" s="217" t="s">
        <v>317</v>
      </c>
      <c r="H10" s="217"/>
      <c r="I10" s="217"/>
      <c r="J10" s="217"/>
      <c r="K10" s="217"/>
      <c r="L10" s="217"/>
      <c r="M10" s="217"/>
      <c r="N10" s="217"/>
      <c r="O10" s="217"/>
      <c r="P10" s="217" t="s">
        <v>318</v>
      </c>
      <c r="Q10" s="217"/>
      <c r="R10" s="217"/>
      <c r="S10" s="217"/>
      <c r="T10" s="217"/>
      <c r="U10" s="217"/>
      <c r="V10" s="217" t="s">
        <v>3</v>
      </c>
      <c r="W10" s="217"/>
      <c r="X10" s="217"/>
    </row>
    <row r="11" spans="2:27" ht="75" customHeight="1">
      <c r="B11" s="225" t="s">
        <v>404</v>
      </c>
      <c r="C11" s="225"/>
      <c r="D11" s="225"/>
      <c r="E11" s="225"/>
      <c r="F11" s="225"/>
      <c r="G11" s="226" t="s">
        <v>320</v>
      </c>
      <c r="H11" s="226"/>
      <c r="I11" s="226"/>
      <c r="J11" s="226"/>
      <c r="K11" s="226"/>
      <c r="L11" s="226"/>
      <c r="M11" s="226"/>
      <c r="N11" s="226"/>
      <c r="O11" s="226"/>
      <c r="P11" s="224" t="s">
        <v>405</v>
      </c>
      <c r="Q11" s="224"/>
      <c r="R11" s="224"/>
      <c r="S11" s="224"/>
      <c r="T11" s="224"/>
      <c r="U11" s="224"/>
      <c r="V11" s="227" t="s">
        <v>322</v>
      </c>
      <c r="W11" s="227"/>
      <c r="X11" s="227"/>
    </row>
    <row r="12" spans="2:27" ht="49.5" customHeight="1">
      <c r="B12" s="217" t="s">
        <v>323</v>
      </c>
      <c r="C12" s="217"/>
      <c r="D12" s="217"/>
      <c r="E12" s="217"/>
      <c r="F12" s="217" t="s">
        <v>324</v>
      </c>
      <c r="G12" s="217"/>
      <c r="H12" s="217"/>
      <c r="I12" s="217"/>
      <c r="J12" s="217"/>
      <c r="K12" s="217"/>
      <c r="L12" s="217"/>
      <c r="M12" s="217"/>
      <c r="N12" s="228" t="s">
        <v>325</v>
      </c>
      <c r="O12" s="228"/>
      <c r="P12" s="228"/>
      <c r="Q12" s="228"/>
      <c r="R12" s="228"/>
      <c r="S12" s="217" t="s">
        <v>326</v>
      </c>
      <c r="T12" s="217"/>
      <c r="U12" s="217"/>
      <c r="V12" s="217"/>
      <c r="W12" s="217"/>
      <c r="X12" s="217"/>
    </row>
    <row r="13" spans="2:27" ht="81" customHeight="1">
      <c r="B13" s="226" t="s">
        <v>406</v>
      </c>
      <c r="C13" s="226"/>
      <c r="D13" s="226"/>
      <c r="E13" s="226"/>
      <c r="F13" s="225" t="s">
        <v>87</v>
      </c>
      <c r="G13" s="225"/>
      <c r="H13" s="225"/>
      <c r="I13" s="225"/>
      <c r="J13" s="225"/>
      <c r="K13" s="225"/>
      <c r="L13" s="225"/>
      <c r="M13" s="225"/>
      <c r="N13" s="226" t="s">
        <v>328</v>
      </c>
      <c r="O13" s="226"/>
      <c r="P13" s="226"/>
      <c r="Q13" s="226"/>
      <c r="R13" s="226"/>
      <c r="S13" s="226" t="s">
        <v>328</v>
      </c>
      <c r="T13" s="226"/>
      <c r="U13" s="226"/>
      <c r="V13" s="226"/>
      <c r="W13" s="226"/>
      <c r="X13" s="226"/>
    </row>
    <row r="14" spans="2:27" ht="15.75" customHeight="1">
      <c r="B14" s="217" t="s">
        <v>329</v>
      </c>
      <c r="C14" s="217"/>
      <c r="D14" s="217"/>
      <c r="E14" s="217"/>
      <c r="F14" s="217"/>
      <c r="G14" s="228" t="s">
        <v>330</v>
      </c>
      <c r="H14" s="228"/>
      <c r="I14" s="228"/>
      <c r="J14" s="228"/>
      <c r="K14" s="217" t="s">
        <v>331</v>
      </c>
      <c r="L14" s="217"/>
      <c r="M14" s="217"/>
      <c r="N14" s="217"/>
      <c r="O14" s="217" t="s">
        <v>332</v>
      </c>
      <c r="P14" s="217"/>
      <c r="Q14" s="217"/>
      <c r="R14" s="217"/>
      <c r="S14" s="217"/>
      <c r="T14" s="217"/>
      <c r="U14" s="217"/>
      <c r="V14" s="217"/>
      <c r="W14" s="217"/>
      <c r="X14" s="217"/>
      <c r="Y14" s="229"/>
      <c r="Z14" s="229"/>
      <c r="AA14" s="229"/>
    </row>
    <row r="15" spans="2:27" ht="64.5" customHeight="1">
      <c r="B15" s="217"/>
      <c r="C15" s="217"/>
      <c r="D15" s="217"/>
      <c r="E15" s="217"/>
      <c r="F15" s="217"/>
      <c r="G15" s="228"/>
      <c r="H15" s="228"/>
      <c r="I15" s="228"/>
      <c r="J15" s="228"/>
      <c r="K15" s="217"/>
      <c r="L15" s="217"/>
      <c r="M15" s="217"/>
      <c r="N15" s="217"/>
      <c r="O15" s="217" t="s">
        <v>333</v>
      </c>
      <c r="P15" s="217"/>
      <c r="Q15" s="217"/>
      <c r="R15" s="217"/>
      <c r="S15" s="228" t="s">
        <v>334</v>
      </c>
      <c r="T15" s="228"/>
      <c r="U15" s="228"/>
      <c r="V15" s="228" t="s">
        <v>335</v>
      </c>
      <c r="W15" s="228"/>
      <c r="X15" s="228"/>
      <c r="Y15" s="229"/>
      <c r="Z15" s="229"/>
      <c r="AA15" s="229"/>
    </row>
    <row r="16" spans="2:27" ht="25.5" customHeight="1">
      <c r="B16" s="226" t="s">
        <v>407</v>
      </c>
      <c r="C16" s="226"/>
      <c r="D16" s="226"/>
      <c r="E16" s="226"/>
      <c r="F16" s="226"/>
      <c r="G16" s="230" t="s">
        <v>408</v>
      </c>
      <c r="H16" s="230"/>
      <c r="I16" s="230"/>
      <c r="J16" s="230"/>
      <c r="K16" s="230">
        <v>0.35</v>
      </c>
      <c r="L16" s="230"/>
      <c r="M16" s="230"/>
      <c r="N16" s="230"/>
      <c r="O16" s="231" t="s">
        <v>338</v>
      </c>
      <c r="P16" s="231" t="s">
        <v>339</v>
      </c>
      <c r="Q16" s="231" t="s">
        <v>340</v>
      </c>
      <c r="R16" s="231" t="s">
        <v>341</v>
      </c>
      <c r="S16" s="226" t="s">
        <v>342</v>
      </c>
      <c r="T16" s="226"/>
      <c r="U16" s="226"/>
      <c r="V16" s="227" t="s">
        <v>339</v>
      </c>
      <c r="W16" s="227"/>
      <c r="X16" s="227"/>
    </row>
    <row r="17" spans="2:27" ht="88.5" customHeight="1">
      <c r="B17" s="226"/>
      <c r="C17" s="226"/>
      <c r="D17" s="226"/>
      <c r="E17" s="226"/>
      <c r="F17" s="226"/>
      <c r="G17" s="230"/>
      <c r="H17" s="230"/>
      <c r="I17" s="230"/>
      <c r="J17" s="230"/>
      <c r="K17" s="230"/>
      <c r="L17" s="230"/>
      <c r="M17" s="230"/>
      <c r="N17" s="230"/>
      <c r="O17" s="232" t="s">
        <v>328</v>
      </c>
      <c r="P17" s="232">
        <v>0.35</v>
      </c>
      <c r="Q17" s="232">
        <v>0.35</v>
      </c>
      <c r="R17" s="232">
        <v>0.3</v>
      </c>
      <c r="S17" s="226"/>
      <c r="T17" s="226"/>
      <c r="U17" s="226"/>
      <c r="V17" s="227"/>
      <c r="W17" s="227"/>
      <c r="X17" s="227"/>
    </row>
    <row r="18" spans="2:27" ht="18" customHeight="1">
      <c r="B18" s="223" t="s">
        <v>343</v>
      </c>
      <c r="C18" s="223"/>
      <c r="D18" s="223"/>
      <c r="E18" s="223"/>
      <c r="F18" s="223"/>
      <c r="G18" s="223"/>
      <c r="H18" s="223"/>
      <c r="I18" s="223"/>
      <c r="J18" s="223"/>
      <c r="K18" s="223"/>
      <c r="L18" s="223"/>
      <c r="M18" s="223"/>
      <c r="N18" s="223"/>
      <c r="O18" s="223"/>
      <c r="P18" s="223"/>
      <c r="Q18" s="223"/>
      <c r="R18" s="223"/>
      <c r="S18" s="223"/>
      <c r="T18" s="223"/>
      <c r="U18" s="223"/>
      <c r="V18" s="223"/>
      <c r="W18" s="223"/>
      <c r="X18" s="223"/>
      <c r="Z18" s="219" t="s">
        <v>289</v>
      </c>
    </row>
    <row r="19" spans="2:27" ht="34.5" customHeight="1">
      <c r="B19" s="228" t="s">
        <v>344</v>
      </c>
      <c r="C19" s="228" t="s">
        <v>345</v>
      </c>
      <c r="D19" s="228"/>
      <c r="E19" s="228" t="s">
        <v>346</v>
      </c>
      <c r="F19" s="228"/>
      <c r="G19" s="233" t="s">
        <v>347</v>
      </c>
      <c r="H19" s="233"/>
      <c r="I19" s="233"/>
      <c r="J19" s="233"/>
      <c r="K19" s="233"/>
      <c r="L19" s="233"/>
      <c r="M19" s="233"/>
      <c r="N19" s="233"/>
      <c r="O19" s="233"/>
      <c r="P19" s="233"/>
      <c r="Q19" s="233"/>
      <c r="R19" s="233"/>
      <c r="S19" s="228" t="s">
        <v>348</v>
      </c>
      <c r="T19" s="228"/>
      <c r="U19" s="228"/>
      <c r="V19" s="228"/>
      <c r="W19" s="228"/>
      <c r="X19" s="228"/>
    </row>
    <row r="20" spans="2:27" ht="28.5" customHeight="1">
      <c r="B20" s="228"/>
      <c r="C20" s="228"/>
      <c r="D20" s="228"/>
      <c r="E20" s="228"/>
      <c r="F20" s="228"/>
      <c r="G20" s="217" t="s">
        <v>349</v>
      </c>
      <c r="H20" s="217"/>
      <c r="I20" s="217"/>
      <c r="J20" s="217" t="s">
        <v>350</v>
      </c>
      <c r="K20" s="217"/>
      <c r="L20" s="217"/>
      <c r="M20" s="228" t="s">
        <v>351</v>
      </c>
      <c r="N20" s="228"/>
      <c r="O20" s="228"/>
      <c r="P20" s="228" t="s">
        <v>352</v>
      </c>
      <c r="Q20" s="228"/>
      <c r="R20" s="228"/>
      <c r="S20" s="228"/>
      <c r="T20" s="228"/>
      <c r="U20" s="228"/>
      <c r="V20" s="228"/>
      <c r="W20" s="228"/>
      <c r="X20" s="228"/>
    </row>
    <row r="21" spans="2:27" ht="82.5" customHeight="1">
      <c r="B21" s="234" t="s">
        <v>353</v>
      </c>
      <c r="C21" s="226" t="s">
        <v>409</v>
      </c>
      <c r="D21" s="226"/>
      <c r="E21" s="230">
        <v>0.35</v>
      </c>
      <c r="F21" s="230"/>
      <c r="G21" s="230">
        <v>0.35</v>
      </c>
      <c r="H21" s="230"/>
      <c r="I21" s="230"/>
      <c r="J21" s="230" t="s">
        <v>410</v>
      </c>
      <c r="K21" s="230"/>
      <c r="L21" s="230"/>
      <c r="M21" s="230" t="s">
        <v>411</v>
      </c>
      <c r="N21" s="230"/>
      <c r="O21" s="230"/>
      <c r="P21" s="226" t="s">
        <v>357</v>
      </c>
      <c r="Q21" s="226"/>
      <c r="R21" s="226"/>
      <c r="S21" s="226" t="s">
        <v>412</v>
      </c>
      <c r="T21" s="226"/>
      <c r="U21" s="226"/>
      <c r="V21" s="226"/>
      <c r="W21" s="226"/>
      <c r="X21" s="226"/>
    </row>
    <row r="22" spans="2:27" ht="24.75" customHeight="1">
      <c r="B22" s="217" t="s">
        <v>359</v>
      </c>
      <c r="C22" s="217"/>
      <c r="D22" s="217"/>
      <c r="E22" s="217"/>
      <c r="F22" s="217"/>
      <c r="G22" s="217"/>
      <c r="H22" s="217"/>
      <c r="I22" s="217"/>
      <c r="J22" s="217"/>
      <c r="K22" s="217"/>
      <c r="L22" s="217"/>
      <c r="M22" s="217"/>
      <c r="N22" s="217" t="s">
        <v>360</v>
      </c>
      <c r="O22" s="217"/>
      <c r="P22" s="217"/>
      <c r="Q22" s="217"/>
      <c r="R22" s="217"/>
      <c r="S22" s="217"/>
      <c r="T22" s="217"/>
      <c r="U22" s="217"/>
      <c r="V22" s="217"/>
      <c r="W22" s="217"/>
      <c r="X22" s="217"/>
    </row>
    <row r="23" spans="2:27" ht="45" customHeight="1">
      <c r="B23" s="226" t="s">
        <v>413</v>
      </c>
      <c r="C23" s="226"/>
      <c r="D23" s="226"/>
      <c r="E23" s="226"/>
      <c r="F23" s="226"/>
      <c r="G23" s="226"/>
      <c r="H23" s="226"/>
      <c r="I23" s="226"/>
      <c r="J23" s="226"/>
      <c r="K23" s="226"/>
      <c r="L23" s="226"/>
      <c r="M23" s="226"/>
      <c r="N23" s="225" t="s">
        <v>414</v>
      </c>
      <c r="O23" s="225"/>
      <c r="P23" s="225"/>
      <c r="Q23" s="225"/>
      <c r="R23" s="225"/>
      <c r="S23" s="225"/>
      <c r="T23" s="225"/>
      <c r="U23" s="225"/>
      <c r="V23" s="225"/>
      <c r="W23" s="225"/>
      <c r="X23" s="225"/>
      <c r="AA23" s="235"/>
    </row>
    <row r="24" spans="2:27" ht="18.75" customHeight="1">
      <c r="B24" s="223" t="s">
        <v>363</v>
      </c>
      <c r="C24" s="223"/>
      <c r="D24" s="223"/>
      <c r="E24" s="223"/>
      <c r="F24" s="223"/>
      <c r="G24" s="223"/>
      <c r="H24" s="223"/>
      <c r="I24" s="223"/>
      <c r="J24" s="223"/>
      <c r="K24" s="223"/>
      <c r="L24" s="223"/>
      <c r="M24" s="223"/>
      <c r="N24" s="223"/>
      <c r="O24" s="223"/>
      <c r="P24" s="223"/>
      <c r="Q24" s="223"/>
      <c r="R24" s="223"/>
      <c r="S24" s="223"/>
      <c r="T24" s="223"/>
      <c r="U24" s="223"/>
      <c r="V24" s="223"/>
      <c r="W24" s="223"/>
      <c r="X24" s="223"/>
    </row>
    <row r="25" spans="2:27" ht="18.75" customHeight="1">
      <c r="B25" s="236" t="s">
        <v>364</v>
      </c>
      <c r="C25" s="236"/>
      <c r="D25" s="282" t="s">
        <v>415</v>
      </c>
      <c r="E25" s="282"/>
      <c r="F25" s="282"/>
      <c r="G25" s="282" t="s">
        <v>416</v>
      </c>
      <c r="H25" s="282"/>
      <c r="I25" s="282"/>
      <c r="J25" s="282" t="s">
        <v>417</v>
      </c>
      <c r="K25" s="282"/>
      <c r="L25" s="282"/>
      <c r="M25" s="282"/>
      <c r="N25" s="282" t="s">
        <v>418</v>
      </c>
      <c r="O25" s="282"/>
      <c r="P25" s="282"/>
      <c r="Q25" s="282" t="s">
        <v>419</v>
      </c>
      <c r="R25" s="282"/>
      <c r="S25" s="282"/>
      <c r="T25" s="282"/>
      <c r="U25" s="282" t="s">
        <v>420</v>
      </c>
      <c r="V25" s="282"/>
      <c r="W25" s="282"/>
      <c r="X25" s="282"/>
    </row>
    <row r="26" spans="2:27" ht="18.75" customHeight="1">
      <c r="B26" s="236" t="s">
        <v>369</v>
      </c>
      <c r="C26" s="236"/>
      <c r="D26" s="225">
        <v>6</v>
      </c>
      <c r="E26" s="225"/>
      <c r="F26" s="225"/>
      <c r="G26" s="225"/>
      <c r="H26" s="225"/>
      <c r="I26" s="225"/>
      <c r="J26" s="225"/>
      <c r="K26" s="225"/>
      <c r="L26" s="225"/>
      <c r="M26" s="225"/>
      <c r="N26" s="225"/>
      <c r="O26" s="225"/>
      <c r="P26" s="225"/>
      <c r="Q26" s="225"/>
      <c r="R26" s="225"/>
      <c r="S26" s="225"/>
      <c r="T26" s="225"/>
      <c r="U26" s="225"/>
      <c r="V26" s="225"/>
      <c r="W26" s="225"/>
      <c r="X26" s="225"/>
      <c r="Z26" s="240"/>
      <c r="AA26" s="240"/>
    </row>
    <row r="27" spans="2:27" ht="18.75" customHeight="1">
      <c r="B27" s="236" t="s">
        <v>370</v>
      </c>
      <c r="C27" s="236"/>
      <c r="D27" s="225">
        <v>10</v>
      </c>
      <c r="E27" s="225"/>
      <c r="F27" s="225"/>
      <c r="G27" s="225"/>
      <c r="H27" s="225"/>
      <c r="I27" s="225"/>
      <c r="J27" s="225"/>
      <c r="K27" s="225"/>
      <c r="L27" s="225"/>
      <c r="M27" s="225"/>
      <c r="N27" s="225"/>
      <c r="O27" s="225"/>
      <c r="P27" s="225"/>
      <c r="Q27" s="225"/>
      <c r="R27" s="225"/>
      <c r="S27" s="225"/>
      <c r="T27" s="225"/>
      <c r="U27" s="225"/>
      <c r="V27" s="225"/>
      <c r="W27" s="225"/>
      <c r="X27" s="225"/>
      <c r="Y27" s="235"/>
    </row>
    <row r="28" spans="2:27" ht="19.5" customHeight="1">
      <c r="B28" s="223" t="s">
        <v>371</v>
      </c>
      <c r="C28" s="223"/>
      <c r="D28" s="223"/>
      <c r="E28" s="223"/>
      <c r="F28" s="223"/>
      <c r="G28" s="223"/>
      <c r="H28" s="223"/>
      <c r="I28" s="223"/>
      <c r="J28" s="223"/>
      <c r="K28" s="223"/>
      <c r="L28" s="223"/>
      <c r="M28" s="223"/>
      <c r="N28" s="223"/>
      <c r="O28" s="223"/>
      <c r="P28" s="223"/>
      <c r="Q28" s="223"/>
      <c r="R28" s="223"/>
      <c r="S28" s="223"/>
      <c r="T28" s="223"/>
      <c r="U28" s="223"/>
      <c r="V28" s="223"/>
      <c r="W28" s="223"/>
      <c r="X28" s="223"/>
    </row>
    <row r="29" spans="2:27" ht="19.5" customHeight="1">
      <c r="B29" s="241"/>
      <c r="C29" s="242"/>
      <c r="D29" s="242"/>
      <c r="E29" s="242"/>
      <c r="F29" s="242"/>
      <c r="G29" s="242"/>
      <c r="H29" s="242"/>
      <c r="I29" s="242"/>
      <c r="J29" s="242"/>
      <c r="K29" s="242"/>
      <c r="L29" s="242"/>
      <c r="M29" s="242"/>
      <c r="N29" s="242"/>
      <c r="O29" s="242"/>
      <c r="P29" s="242"/>
      <c r="Q29" s="242"/>
      <c r="R29" s="242"/>
      <c r="S29" s="242"/>
      <c r="T29" s="242"/>
      <c r="U29" s="242"/>
      <c r="V29" s="242"/>
      <c r="W29" s="242"/>
      <c r="X29" s="243"/>
    </row>
    <row r="30" spans="2:27" ht="38.25">
      <c r="B30" s="283" t="s">
        <v>372</v>
      </c>
      <c r="C30" s="284" t="s">
        <v>373</v>
      </c>
      <c r="D30" s="284" t="s">
        <v>374</v>
      </c>
      <c r="E30" s="245" t="s">
        <v>375</v>
      </c>
      <c r="F30" s="285"/>
      <c r="H30" s="247"/>
      <c r="I30" s="247"/>
      <c r="J30" s="247"/>
      <c r="K30" s="247"/>
      <c r="L30" s="247"/>
      <c r="M30" s="247"/>
      <c r="N30" s="247"/>
      <c r="O30" s="247"/>
      <c r="P30" s="247"/>
      <c r="Q30" s="247"/>
      <c r="R30" s="247"/>
      <c r="S30" s="248"/>
      <c r="T30" s="248"/>
      <c r="U30" s="248"/>
      <c r="V30" s="248"/>
      <c r="W30" s="248"/>
      <c r="X30" s="248"/>
    </row>
    <row r="31" spans="2:27" ht="17.25" customHeight="1">
      <c r="B31" s="286" t="s">
        <v>421</v>
      </c>
      <c r="C31" s="287">
        <f>IF(ISERROR($D$26/$D$27),0,$D$26/$D$27)*0.175+IF(ISERROR($G$26/$G$27),0,$G$26/$G$27)*0.175</f>
        <v>0.105</v>
      </c>
      <c r="D31" s="288">
        <v>0.35</v>
      </c>
      <c r="E31" s="288">
        <f>SUM(C31:C36)</f>
        <v>0.105</v>
      </c>
      <c r="F31" s="285"/>
      <c r="H31" s="247"/>
      <c r="I31" s="247"/>
      <c r="J31" s="247"/>
      <c r="K31" s="247"/>
      <c r="L31" s="252"/>
      <c r="M31" s="253"/>
      <c r="N31" s="247"/>
      <c r="O31" s="247"/>
      <c r="P31" s="247"/>
      <c r="Q31" s="247"/>
      <c r="R31" s="247"/>
      <c r="S31" s="248"/>
      <c r="T31" s="248"/>
      <c r="U31" s="248"/>
      <c r="V31" s="248"/>
      <c r="W31" s="248"/>
      <c r="X31" s="248"/>
    </row>
    <row r="32" spans="2:27" ht="17.25" customHeight="1">
      <c r="B32" s="286"/>
      <c r="C32" s="287"/>
      <c r="D32" s="288"/>
      <c r="E32" s="288"/>
      <c r="F32" s="285"/>
      <c r="H32" s="247"/>
      <c r="I32" s="247"/>
      <c r="J32" s="247"/>
      <c r="K32" s="247"/>
      <c r="L32" s="254"/>
      <c r="M32" s="252"/>
      <c r="N32" s="247"/>
      <c r="O32" s="247"/>
      <c r="P32" s="247"/>
      <c r="Q32" s="247"/>
      <c r="R32" s="247"/>
      <c r="S32" s="248"/>
      <c r="T32" s="248"/>
      <c r="U32" s="248"/>
      <c r="V32" s="248"/>
      <c r="W32" s="248"/>
      <c r="X32" s="248"/>
    </row>
    <row r="33" spans="2:27" ht="17.25" customHeight="1">
      <c r="B33" s="286" t="s">
        <v>422</v>
      </c>
      <c r="C33" s="287">
        <f>IF(ISERROR($J$26/$J$27),0,$J$26/$J$27)*0.175+IF(ISERROR($N$26/$N$27),0,$N$26/$N$27)*0.175</f>
        <v>0</v>
      </c>
      <c r="D33" s="288">
        <v>0.35</v>
      </c>
      <c r="E33" s="288"/>
      <c r="F33" s="285"/>
      <c r="H33" s="247"/>
      <c r="I33" s="247"/>
      <c r="J33" s="247"/>
      <c r="K33" s="247"/>
      <c r="L33" s="254"/>
      <c r="M33" s="252"/>
      <c r="N33" s="247"/>
      <c r="O33" s="247"/>
      <c r="P33" s="247"/>
      <c r="Q33" s="247"/>
      <c r="R33" s="247"/>
      <c r="S33" s="248"/>
      <c r="T33" s="248"/>
      <c r="U33" s="248"/>
      <c r="V33" s="248"/>
      <c r="W33" s="248"/>
      <c r="X33" s="248"/>
    </row>
    <row r="34" spans="2:27" ht="17.25" customHeight="1">
      <c r="B34" s="286"/>
      <c r="C34" s="287"/>
      <c r="D34" s="288"/>
      <c r="E34" s="288"/>
      <c r="F34" s="285"/>
      <c r="H34" s="247"/>
      <c r="I34" s="247"/>
      <c r="J34" s="247"/>
      <c r="K34" s="247"/>
      <c r="L34" s="254"/>
      <c r="M34" s="252"/>
      <c r="N34" s="247"/>
      <c r="O34" s="247"/>
      <c r="P34" s="247"/>
      <c r="Q34" s="247"/>
      <c r="R34" s="247"/>
      <c r="S34" s="248"/>
      <c r="T34" s="248"/>
      <c r="U34" s="248"/>
      <c r="V34" s="248"/>
      <c r="W34" s="248"/>
      <c r="X34" s="248"/>
    </row>
    <row r="35" spans="2:27" ht="17.25" customHeight="1">
      <c r="B35" s="286" t="s">
        <v>423</v>
      </c>
      <c r="C35" s="287">
        <f>IF(ISERROR($Q$26/$Q$27),0,$Q$26/$Q$27)*0.15+IF(ISERROR($U$26/$U$27),0,$U$26/$U$27)*0.15</f>
        <v>0</v>
      </c>
      <c r="D35" s="288">
        <v>0.3</v>
      </c>
      <c r="E35" s="288"/>
      <c r="F35" s="285"/>
      <c r="H35" s="247"/>
      <c r="I35" s="247"/>
      <c r="J35" s="247"/>
      <c r="K35" s="247"/>
      <c r="L35" s="254"/>
      <c r="M35" s="252"/>
      <c r="N35" s="247"/>
      <c r="O35" s="247"/>
      <c r="P35" s="247"/>
      <c r="Q35" s="247"/>
      <c r="R35" s="247"/>
      <c r="S35" s="248"/>
      <c r="T35" s="248"/>
      <c r="U35" s="248"/>
      <c r="V35" s="248"/>
      <c r="W35" s="248"/>
      <c r="X35" s="248"/>
    </row>
    <row r="36" spans="2:27" ht="17.25" customHeight="1">
      <c r="B36" s="286"/>
      <c r="C36" s="287"/>
      <c r="D36" s="288"/>
      <c r="E36" s="288"/>
      <c r="F36" s="285"/>
      <c r="H36" s="247"/>
      <c r="I36" s="247"/>
      <c r="J36" s="247"/>
      <c r="K36" s="247"/>
      <c r="L36" s="254"/>
      <c r="M36" s="252"/>
      <c r="N36" s="247"/>
      <c r="O36" s="247"/>
      <c r="P36" s="247"/>
      <c r="Q36" s="247"/>
      <c r="R36" s="247"/>
      <c r="S36" s="248"/>
      <c r="T36" s="248"/>
      <c r="U36" s="248"/>
      <c r="V36" s="248"/>
      <c r="W36" s="248"/>
      <c r="X36" s="248"/>
    </row>
    <row r="37" spans="2:27" ht="27.75" customHeight="1">
      <c r="B37" s="226" t="s">
        <v>424</v>
      </c>
      <c r="C37" s="226"/>
      <c r="D37" s="226"/>
      <c r="E37" s="226"/>
      <c r="H37" s="247"/>
      <c r="I37" s="247"/>
      <c r="J37" s="247"/>
      <c r="K37" s="247"/>
      <c r="L37" s="254"/>
      <c r="M37" s="252"/>
      <c r="N37" s="247"/>
      <c r="O37" s="247"/>
      <c r="P37" s="247"/>
      <c r="Q37" s="247"/>
      <c r="R37" s="247"/>
      <c r="S37" s="248"/>
      <c r="T37" s="248"/>
      <c r="U37" s="248"/>
      <c r="V37" s="248"/>
      <c r="W37" s="248"/>
      <c r="X37" s="248"/>
    </row>
    <row r="38" spans="2:27" ht="17.25" customHeight="1">
      <c r="B38" s="255"/>
      <c r="C38" s="256"/>
      <c r="D38" s="257"/>
      <c r="E38" s="257"/>
      <c r="H38" s="247"/>
      <c r="I38" s="247"/>
      <c r="J38" s="247"/>
      <c r="K38" s="247"/>
      <c r="L38" s="254"/>
      <c r="M38" s="252"/>
      <c r="N38" s="247"/>
      <c r="O38" s="247"/>
      <c r="P38" s="247"/>
      <c r="Q38" s="247"/>
      <c r="R38" s="247"/>
      <c r="S38" s="248"/>
      <c r="T38" s="248"/>
      <c r="U38" s="248"/>
      <c r="V38" s="248"/>
      <c r="W38" s="248"/>
      <c r="X38" s="248"/>
    </row>
    <row r="39" spans="2:27" ht="17.25" customHeight="1">
      <c r="B39" s="255"/>
      <c r="C39" s="256"/>
      <c r="D39" s="257"/>
      <c r="E39" s="257"/>
      <c r="H39" s="247"/>
      <c r="I39" s="247"/>
      <c r="J39" s="247"/>
      <c r="K39" s="247"/>
      <c r="L39" s="254"/>
      <c r="M39" s="252"/>
      <c r="N39" s="247"/>
      <c r="O39" s="247"/>
      <c r="P39" s="247"/>
      <c r="Q39" s="247"/>
      <c r="R39" s="247"/>
      <c r="S39" s="248"/>
      <c r="T39" s="248"/>
      <c r="U39" s="248"/>
      <c r="V39" s="248"/>
      <c r="W39" s="248"/>
      <c r="X39" s="248"/>
    </row>
    <row r="40" spans="2:27" ht="17.25" customHeight="1">
      <c r="B40" s="255"/>
      <c r="C40" s="256"/>
      <c r="D40" s="257"/>
      <c r="E40" s="257"/>
      <c r="H40" s="247"/>
      <c r="I40" s="247"/>
      <c r="J40" s="247"/>
      <c r="K40" s="247"/>
      <c r="L40" s="254"/>
      <c r="M40" s="252"/>
      <c r="N40" s="247"/>
      <c r="O40" s="247"/>
      <c r="P40" s="247"/>
      <c r="Q40" s="247"/>
      <c r="R40" s="247"/>
      <c r="S40" s="248"/>
      <c r="T40" s="248"/>
      <c r="U40" s="248"/>
      <c r="V40" s="248"/>
      <c r="W40" s="248"/>
      <c r="X40" s="248"/>
    </row>
    <row r="41" spans="2:27" ht="17.25" customHeight="1">
      <c r="B41" s="255"/>
      <c r="C41" s="256"/>
      <c r="D41" s="257"/>
      <c r="E41" s="257"/>
      <c r="H41" s="247"/>
      <c r="I41" s="247"/>
      <c r="J41" s="247"/>
      <c r="K41" s="247"/>
      <c r="L41" s="254"/>
      <c r="M41" s="252"/>
      <c r="N41" s="247"/>
      <c r="O41" s="247"/>
      <c r="P41" s="247"/>
      <c r="Q41" s="247"/>
      <c r="R41" s="247"/>
      <c r="S41" s="248"/>
      <c r="T41" s="248"/>
      <c r="U41" s="248"/>
      <c r="V41" s="248"/>
      <c r="W41" s="248"/>
      <c r="X41" s="248"/>
    </row>
    <row r="42" spans="2:27" ht="17.25" customHeight="1">
      <c r="B42" s="255"/>
      <c r="C42" s="256"/>
      <c r="D42" s="257"/>
      <c r="E42" s="257"/>
      <c r="H42" s="247"/>
      <c r="I42" s="247"/>
      <c r="J42" s="247"/>
      <c r="K42" s="247"/>
      <c r="L42" s="254"/>
      <c r="M42" s="252"/>
      <c r="N42" s="247"/>
      <c r="O42" s="247"/>
      <c r="P42" s="247"/>
      <c r="Q42" s="247"/>
      <c r="R42" s="247"/>
      <c r="S42" s="248"/>
      <c r="T42" s="248"/>
      <c r="U42" s="248"/>
      <c r="V42" s="248"/>
      <c r="W42" s="248"/>
      <c r="X42" s="248"/>
    </row>
    <row r="43" spans="2:27" ht="17.25" customHeight="1">
      <c r="B43" s="258"/>
      <c r="C43" s="259"/>
      <c r="D43" s="260"/>
      <c r="E43" s="260"/>
      <c r="F43" s="261"/>
      <c r="G43" s="261"/>
      <c r="H43" s="261"/>
      <c r="I43" s="261"/>
      <c r="J43" s="261"/>
      <c r="K43" s="261"/>
      <c r="L43" s="262"/>
      <c r="M43" s="263"/>
      <c r="N43" s="261"/>
      <c r="O43" s="261"/>
      <c r="P43" s="261"/>
      <c r="Q43" s="261"/>
      <c r="R43" s="261"/>
      <c r="S43" s="261"/>
      <c r="T43" s="261"/>
      <c r="U43" s="261"/>
      <c r="V43" s="261"/>
      <c r="W43" s="261"/>
      <c r="X43" s="264"/>
    </row>
    <row r="44" spans="2:27" ht="15.75" customHeight="1">
      <c r="B44" s="223" t="s">
        <v>377</v>
      </c>
      <c r="C44" s="223"/>
      <c r="D44" s="223"/>
      <c r="E44" s="223"/>
      <c r="F44" s="223"/>
      <c r="G44" s="223"/>
      <c r="H44" s="223"/>
      <c r="I44" s="223"/>
      <c r="J44" s="223"/>
      <c r="K44" s="223"/>
      <c r="L44" s="223"/>
      <c r="M44" s="223"/>
      <c r="N44" s="223"/>
      <c r="O44" s="223"/>
      <c r="P44" s="223"/>
      <c r="Q44" s="223"/>
      <c r="R44" s="223"/>
      <c r="S44" s="223"/>
      <c r="T44" s="223"/>
      <c r="U44" s="223"/>
      <c r="V44" s="223"/>
      <c r="W44" s="223"/>
      <c r="X44" s="223"/>
      <c r="Z44" s="265"/>
    </row>
    <row r="45" spans="2:27" ht="33" customHeight="1">
      <c r="B45" s="266" t="s">
        <v>425</v>
      </c>
      <c r="C45" s="266"/>
      <c r="D45" s="266"/>
      <c r="E45" s="266"/>
      <c r="F45" s="266"/>
      <c r="G45" s="266"/>
      <c r="H45" s="266"/>
      <c r="I45" s="266"/>
      <c r="J45" s="266"/>
      <c r="K45" s="266"/>
      <c r="L45" s="266"/>
      <c r="M45" s="266"/>
      <c r="N45" s="266"/>
      <c r="O45" s="266"/>
      <c r="P45" s="266"/>
      <c r="Q45" s="266"/>
      <c r="R45" s="266"/>
      <c r="S45" s="266"/>
      <c r="T45" s="266"/>
      <c r="U45" s="266"/>
      <c r="V45" s="266"/>
      <c r="W45" s="266"/>
      <c r="X45" s="266"/>
      <c r="Y45" s="252"/>
      <c r="Z45" s="252"/>
      <c r="AA45" s="252"/>
    </row>
    <row r="46" spans="2:27" ht="18" customHeight="1">
      <c r="B46" s="267" t="s">
        <v>379</v>
      </c>
      <c r="C46" s="267"/>
      <c r="D46" s="267"/>
      <c r="E46" s="267"/>
      <c r="F46" s="267"/>
      <c r="G46" s="267"/>
      <c r="H46" s="267"/>
      <c r="I46" s="267"/>
      <c r="J46" s="267"/>
      <c r="K46" s="267"/>
      <c r="L46" s="267"/>
      <c r="M46" s="267"/>
      <c r="N46" s="267"/>
      <c r="O46" s="267"/>
      <c r="P46" s="267"/>
      <c r="Q46" s="267"/>
      <c r="R46" s="267"/>
      <c r="S46" s="267"/>
      <c r="T46" s="267"/>
      <c r="U46" s="267"/>
      <c r="V46" s="267"/>
      <c r="W46" s="267"/>
      <c r="X46" s="267"/>
      <c r="Y46" s="268"/>
      <c r="Z46" s="256"/>
      <c r="AA46" s="254"/>
    </row>
    <row r="47" spans="2:27" ht="32.25" customHeight="1">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8"/>
      <c r="Z47" s="256"/>
      <c r="AA47" s="254"/>
    </row>
    <row r="48" spans="2:27" ht="15.75" customHeight="1">
      <c r="B48" s="267" t="s">
        <v>381</v>
      </c>
      <c r="C48" s="267"/>
      <c r="D48" s="267"/>
      <c r="E48" s="267"/>
      <c r="F48" s="267"/>
      <c r="G48" s="267"/>
      <c r="H48" s="267"/>
      <c r="I48" s="267"/>
      <c r="J48" s="267"/>
      <c r="K48" s="267"/>
      <c r="L48" s="267"/>
      <c r="M48" s="267"/>
      <c r="N48" s="267"/>
      <c r="O48" s="267"/>
      <c r="P48" s="267"/>
      <c r="Q48" s="267"/>
      <c r="R48" s="267"/>
      <c r="S48" s="267"/>
      <c r="T48" s="267"/>
      <c r="U48" s="267"/>
      <c r="V48" s="267"/>
      <c r="W48" s="267"/>
      <c r="X48" s="267"/>
      <c r="Y48" s="268"/>
      <c r="Z48" s="256"/>
      <c r="AA48" s="254"/>
    </row>
    <row r="49" spans="2:27" ht="15" customHeight="1">
      <c r="B49" s="270" t="s">
        <v>3</v>
      </c>
      <c r="C49" s="271" t="s">
        <v>382</v>
      </c>
      <c r="D49" s="271"/>
      <c r="E49" s="272" t="s">
        <v>383</v>
      </c>
      <c r="F49" s="272"/>
      <c r="G49" s="272"/>
      <c r="H49" s="272"/>
      <c r="I49" s="272"/>
      <c r="J49" s="272"/>
      <c r="K49" s="272"/>
      <c r="L49" s="272" t="s">
        <v>384</v>
      </c>
      <c r="M49" s="272"/>
      <c r="N49" s="272"/>
      <c r="O49" s="272"/>
      <c r="P49" s="272"/>
      <c r="Q49" s="272"/>
      <c r="R49" s="272"/>
      <c r="S49" s="272"/>
      <c r="T49" s="272" t="s">
        <v>385</v>
      </c>
      <c r="U49" s="272"/>
      <c r="V49" s="272"/>
      <c r="W49" s="272"/>
      <c r="X49" s="272"/>
      <c r="Y49" s="268"/>
      <c r="Z49" s="256"/>
      <c r="AA49" s="254"/>
    </row>
    <row r="50" spans="2:27" ht="45" customHeight="1">
      <c r="B50" s="273">
        <v>1</v>
      </c>
      <c r="C50" s="274">
        <v>44781</v>
      </c>
      <c r="D50" s="274"/>
      <c r="E50" s="275" t="s">
        <v>386</v>
      </c>
      <c r="F50" s="275"/>
      <c r="G50" s="275"/>
      <c r="H50" s="275"/>
      <c r="I50" s="275"/>
      <c r="J50" s="275"/>
      <c r="K50" s="275"/>
      <c r="L50" s="275" t="s">
        <v>426</v>
      </c>
      <c r="M50" s="275"/>
      <c r="N50" s="275"/>
      <c r="O50" s="275"/>
      <c r="P50" s="275"/>
      <c r="Q50" s="275"/>
      <c r="R50" s="275"/>
      <c r="S50" s="275"/>
      <c r="T50" s="274">
        <v>44783</v>
      </c>
      <c r="U50" s="274"/>
      <c r="V50" s="274"/>
      <c r="W50" s="274"/>
      <c r="X50" s="274"/>
      <c r="Y50" s="268"/>
      <c r="Z50" s="256"/>
      <c r="AA50" s="254"/>
    </row>
    <row r="51" spans="2:27" ht="23.25" customHeight="1">
      <c r="B51" s="273"/>
      <c r="C51" s="274"/>
      <c r="D51" s="274"/>
      <c r="E51" s="275"/>
      <c r="F51" s="275"/>
      <c r="G51" s="275"/>
      <c r="H51" s="275"/>
      <c r="I51" s="275"/>
      <c r="J51" s="275"/>
      <c r="K51" s="275"/>
      <c r="L51" s="275"/>
      <c r="M51" s="275"/>
      <c r="N51" s="275"/>
      <c r="O51" s="275"/>
      <c r="P51" s="275"/>
      <c r="Q51" s="275"/>
      <c r="R51" s="275"/>
      <c r="S51" s="275"/>
      <c r="T51" s="274"/>
      <c r="U51" s="274"/>
      <c r="V51" s="274"/>
      <c r="W51" s="274"/>
      <c r="X51" s="274"/>
      <c r="Y51" s="268"/>
      <c r="Z51" s="256"/>
      <c r="AA51" s="254"/>
    </row>
    <row r="52" spans="2:27" ht="15" customHeight="1">
      <c r="B52" s="276"/>
      <c r="C52" s="226"/>
      <c r="D52" s="226"/>
      <c r="E52" s="226"/>
      <c r="F52" s="226"/>
      <c r="G52" s="226"/>
      <c r="H52" s="226"/>
      <c r="I52" s="226"/>
      <c r="J52" s="226"/>
      <c r="K52" s="226"/>
      <c r="L52" s="226"/>
      <c r="M52" s="226"/>
      <c r="N52" s="226"/>
      <c r="O52" s="226"/>
      <c r="P52" s="226"/>
      <c r="Q52" s="226"/>
      <c r="R52" s="226"/>
      <c r="S52" s="226"/>
      <c r="T52" s="226"/>
      <c r="U52" s="226"/>
      <c r="V52" s="226"/>
      <c r="W52" s="226"/>
      <c r="X52" s="226"/>
      <c r="Y52" s="268"/>
      <c r="Z52" s="256"/>
      <c r="AA52" s="254"/>
    </row>
    <row r="53" spans="2:27" ht="15" customHeight="1">
      <c r="B53" s="276"/>
      <c r="C53" s="226"/>
      <c r="D53" s="226"/>
      <c r="E53" s="226"/>
      <c r="F53" s="226"/>
      <c r="G53" s="226"/>
      <c r="H53" s="226"/>
      <c r="I53" s="226"/>
      <c r="J53" s="226"/>
      <c r="K53" s="226"/>
      <c r="L53" s="226"/>
      <c r="M53" s="226"/>
      <c r="N53" s="226"/>
      <c r="O53" s="226"/>
      <c r="P53" s="226"/>
      <c r="Q53" s="226"/>
      <c r="R53" s="226"/>
      <c r="S53" s="226"/>
      <c r="T53" s="226"/>
      <c r="U53" s="226"/>
      <c r="V53" s="226"/>
      <c r="W53" s="226"/>
      <c r="X53" s="226"/>
      <c r="Y53" s="268"/>
      <c r="Z53" s="256"/>
      <c r="AA53" s="254"/>
    </row>
    <row r="54" spans="2:27" ht="15" customHeight="1">
      <c r="B54" s="276"/>
      <c r="C54" s="226"/>
      <c r="D54" s="226"/>
      <c r="E54" s="226"/>
      <c r="F54" s="226"/>
      <c r="G54" s="226"/>
      <c r="H54" s="226"/>
      <c r="I54" s="226"/>
      <c r="J54" s="226"/>
      <c r="K54" s="226"/>
      <c r="L54" s="226"/>
      <c r="M54" s="226"/>
      <c r="N54" s="226"/>
      <c r="O54" s="226"/>
      <c r="P54" s="226"/>
      <c r="Q54" s="226"/>
      <c r="R54" s="226"/>
      <c r="S54" s="226"/>
      <c r="T54" s="226"/>
      <c r="U54" s="226"/>
      <c r="V54" s="226"/>
      <c r="W54" s="226"/>
      <c r="X54" s="226"/>
      <c r="Y54" s="268"/>
      <c r="Z54" s="256"/>
      <c r="AA54" s="254"/>
    </row>
    <row r="55" spans="2:27" ht="15" customHeight="1">
      <c r="B55" s="277" t="s">
        <v>388</v>
      </c>
      <c r="C55" s="277"/>
      <c r="D55" s="277"/>
      <c r="E55" s="277"/>
      <c r="F55" s="277"/>
      <c r="G55" s="277"/>
      <c r="H55" s="277"/>
      <c r="I55" s="277"/>
      <c r="J55" s="277"/>
      <c r="K55" s="277"/>
      <c r="L55" s="277"/>
      <c r="M55" s="277"/>
      <c r="N55" s="277"/>
      <c r="O55" s="277"/>
      <c r="P55" s="277"/>
      <c r="Q55" s="277"/>
      <c r="R55" s="277"/>
      <c r="S55" s="277"/>
      <c r="T55" s="277"/>
      <c r="U55" s="277"/>
      <c r="V55" s="277"/>
      <c r="W55" s="277"/>
      <c r="X55" s="277"/>
      <c r="Y55" s="268"/>
      <c r="Z55" s="256"/>
      <c r="AA55" s="254"/>
    </row>
    <row r="56" spans="2:27" ht="26.25" customHeight="1">
      <c r="B56" s="278" t="s">
        <v>389</v>
      </c>
      <c r="C56" s="226" t="s">
        <v>390</v>
      </c>
      <c r="D56" s="226"/>
      <c r="E56" s="226"/>
      <c r="F56" s="226"/>
      <c r="G56" s="226"/>
      <c r="H56" s="226"/>
      <c r="I56" s="226"/>
      <c r="J56" s="226"/>
      <c r="K56" s="226"/>
      <c r="L56" s="226"/>
      <c r="M56" s="226"/>
      <c r="N56" s="279" t="s">
        <v>391</v>
      </c>
      <c r="O56" s="279"/>
      <c r="P56" s="226" t="s">
        <v>392</v>
      </c>
      <c r="Q56" s="226"/>
      <c r="R56" s="226"/>
      <c r="S56" s="226"/>
      <c r="T56" s="226"/>
      <c r="U56" s="226"/>
      <c r="V56" s="226"/>
      <c r="W56" s="226"/>
      <c r="X56" s="226"/>
    </row>
    <row r="57" spans="2:27" ht="24" customHeight="1">
      <c r="B57" s="278" t="s">
        <v>393</v>
      </c>
      <c r="C57" s="226" t="s">
        <v>394</v>
      </c>
      <c r="D57" s="226"/>
      <c r="E57" s="226"/>
      <c r="F57" s="226"/>
      <c r="G57" s="226"/>
      <c r="H57" s="226"/>
      <c r="I57" s="226"/>
      <c r="J57" s="226"/>
      <c r="K57" s="226"/>
      <c r="L57" s="226"/>
      <c r="M57" s="226"/>
      <c r="N57" s="279" t="s">
        <v>391</v>
      </c>
      <c r="O57" s="279"/>
      <c r="P57" s="226" t="s">
        <v>392</v>
      </c>
      <c r="Q57" s="226"/>
      <c r="R57" s="226"/>
      <c r="S57" s="226"/>
      <c r="T57" s="226"/>
      <c r="U57" s="226"/>
      <c r="V57" s="226"/>
      <c r="W57" s="226"/>
      <c r="X57" s="226"/>
    </row>
    <row r="58" spans="2:27" ht="27" customHeight="1">
      <c r="B58" s="278" t="s">
        <v>395</v>
      </c>
      <c r="C58" s="226" t="s">
        <v>396</v>
      </c>
      <c r="D58" s="226"/>
      <c r="E58" s="226"/>
      <c r="F58" s="226"/>
      <c r="G58" s="226"/>
      <c r="H58" s="226"/>
      <c r="I58" s="226"/>
      <c r="J58" s="226"/>
      <c r="K58" s="226"/>
      <c r="L58" s="226"/>
      <c r="M58" s="226"/>
      <c r="N58" s="279" t="s">
        <v>391</v>
      </c>
      <c r="O58" s="279"/>
      <c r="P58" s="226" t="s">
        <v>397</v>
      </c>
      <c r="Q58" s="226"/>
      <c r="R58" s="226"/>
      <c r="S58" s="226"/>
      <c r="T58" s="226"/>
      <c r="U58" s="226"/>
      <c r="V58" s="226"/>
      <c r="W58" s="226"/>
      <c r="X58" s="226"/>
    </row>
    <row r="59" spans="2:27" ht="13.5" customHeight="1">
      <c r="B59" s="277" t="s">
        <v>398</v>
      </c>
      <c r="C59" s="277"/>
      <c r="D59" s="277"/>
      <c r="E59" s="277"/>
      <c r="F59" s="277"/>
      <c r="G59" s="277"/>
      <c r="H59" s="277"/>
      <c r="I59" s="277"/>
      <c r="J59" s="277"/>
      <c r="K59" s="277"/>
      <c r="L59" s="277"/>
      <c r="M59" s="277"/>
      <c r="N59" s="277"/>
      <c r="O59" s="277"/>
      <c r="P59" s="277"/>
      <c r="Q59" s="277"/>
      <c r="R59" s="277"/>
      <c r="S59" s="277"/>
      <c r="T59" s="277"/>
      <c r="U59" s="277"/>
      <c r="V59" s="277"/>
      <c r="W59" s="277"/>
      <c r="X59" s="277"/>
    </row>
    <row r="60" spans="2:27" ht="21" customHeight="1">
      <c r="B60" s="280" t="s">
        <v>399</v>
      </c>
      <c r="C60" s="226" t="s">
        <v>400</v>
      </c>
      <c r="D60" s="226"/>
      <c r="E60" s="226"/>
      <c r="F60" s="226"/>
      <c r="G60" s="226"/>
      <c r="H60" s="226"/>
      <c r="I60" s="226"/>
      <c r="J60" s="226"/>
      <c r="K60" s="226"/>
      <c r="L60" s="226"/>
      <c r="M60" s="226"/>
      <c r="N60" s="279" t="s">
        <v>391</v>
      </c>
      <c r="O60" s="279"/>
      <c r="P60" s="226" t="s">
        <v>401</v>
      </c>
      <c r="Q60" s="226"/>
      <c r="R60" s="226"/>
      <c r="S60" s="226"/>
      <c r="T60" s="226"/>
      <c r="U60" s="226"/>
      <c r="V60" s="226"/>
      <c r="W60" s="226"/>
      <c r="X60" s="226"/>
    </row>
    <row r="61" spans="2:27" ht="23.25" customHeight="1">
      <c r="B61" s="280" t="s">
        <v>402</v>
      </c>
      <c r="C61" s="226" t="s">
        <v>403</v>
      </c>
      <c r="D61" s="226"/>
      <c r="E61" s="226"/>
      <c r="F61" s="226"/>
      <c r="G61" s="226"/>
      <c r="H61" s="226"/>
      <c r="I61" s="226"/>
      <c r="J61" s="226"/>
      <c r="K61" s="226"/>
      <c r="L61" s="226"/>
      <c r="M61" s="226"/>
      <c r="N61" s="279" t="s">
        <v>391</v>
      </c>
      <c r="O61" s="279"/>
      <c r="P61" s="226" t="s">
        <v>401</v>
      </c>
      <c r="Q61" s="226"/>
      <c r="R61" s="226"/>
      <c r="S61" s="226"/>
      <c r="T61" s="226"/>
      <c r="U61" s="226"/>
      <c r="V61" s="226"/>
      <c r="W61" s="226"/>
      <c r="X61" s="226"/>
    </row>
  </sheetData>
  <mergeCells count="20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P36:R36"/>
    <mergeCell ref="B37:E37"/>
    <mergeCell ref="H37:I37"/>
    <mergeCell ref="J37:K37"/>
    <mergeCell ref="N37:O37"/>
    <mergeCell ref="P37:R37"/>
    <mergeCell ref="B35:B36"/>
    <mergeCell ref="C35:C36"/>
    <mergeCell ref="D35:D36"/>
    <mergeCell ref="H35:I35"/>
    <mergeCell ref="J35:K35"/>
    <mergeCell ref="N35:O35"/>
    <mergeCell ref="H36:I36"/>
    <mergeCell ref="J36:K36"/>
    <mergeCell ref="N36:O36"/>
    <mergeCell ref="B33:B34"/>
    <mergeCell ref="C33:C34"/>
    <mergeCell ref="D33:D34"/>
    <mergeCell ref="H33:I33"/>
    <mergeCell ref="J33:K33"/>
    <mergeCell ref="N33:O33"/>
    <mergeCell ref="H34:I34"/>
    <mergeCell ref="J34:K34"/>
    <mergeCell ref="N34:O34"/>
    <mergeCell ref="E31:E36"/>
    <mergeCell ref="J31:K31"/>
    <mergeCell ref="S31:X42"/>
    <mergeCell ref="H32:I32"/>
    <mergeCell ref="J32:K32"/>
    <mergeCell ref="N32:O32"/>
    <mergeCell ref="P32:R32"/>
    <mergeCell ref="P33:R33"/>
    <mergeCell ref="P34:R34"/>
    <mergeCell ref="P35:R35"/>
    <mergeCell ref="U27:X27"/>
    <mergeCell ref="B28:X28"/>
    <mergeCell ref="H30:I31"/>
    <mergeCell ref="J30:M30"/>
    <mergeCell ref="N30:O31"/>
    <mergeCell ref="P30:R31"/>
    <mergeCell ref="S30:X30"/>
    <mergeCell ref="B31:B32"/>
    <mergeCell ref="C31:C32"/>
    <mergeCell ref="D31:D32"/>
    <mergeCell ref="B27:C27"/>
    <mergeCell ref="D27:F27"/>
    <mergeCell ref="G27:I27"/>
    <mergeCell ref="J27:M27"/>
    <mergeCell ref="N27:P27"/>
    <mergeCell ref="Q27:T27"/>
    <mergeCell ref="U25:X25"/>
    <mergeCell ref="B26:C26"/>
    <mergeCell ref="D26:F26"/>
    <mergeCell ref="G26:I26"/>
    <mergeCell ref="J26:M26"/>
    <mergeCell ref="N26:P26"/>
    <mergeCell ref="Q26:T26"/>
    <mergeCell ref="U26:X26"/>
    <mergeCell ref="B25:C25"/>
    <mergeCell ref="D25:F25"/>
    <mergeCell ref="G25:I25"/>
    <mergeCell ref="J25:M25"/>
    <mergeCell ref="N25:P25"/>
    <mergeCell ref="Q25:T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B8:X8 G16:J17 G11:O11 B21:D21 B13:E13" xr:uid="{C4AB170B-1A19-41CC-BBB2-012B2C3707EA}">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Roman,Normal"&amp;12&amp;A</oddHeader>
    <oddFooter>&amp;C&amp;"Times New Roman,Normal"&amp;12Página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EDA4-0257-4AA3-A03E-9CC402B18ED1}">
  <dimension ref="A1:AMJ61"/>
  <sheetViews>
    <sheetView topLeftCell="F34" zoomScale="85" zoomScaleNormal="85" workbookViewId="0">
      <selection activeCell="R69" sqref="R69"/>
    </sheetView>
  </sheetViews>
  <sheetFormatPr baseColWidth="10" defaultColWidth="6.42578125" defaultRowHeight="12.75"/>
  <cols>
    <col min="1" max="1" width="6.42578125" style="219"/>
    <col min="2" max="2" width="15.42578125" style="219" customWidth="1"/>
    <col min="3" max="3" width="14.7109375" style="219" customWidth="1"/>
    <col min="4" max="4" width="16" style="281" customWidth="1"/>
    <col min="5" max="5" width="11.5703125" style="281" customWidth="1"/>
    <col min="6" max="12" width="9.42578125" style="219" customWidth="1"/>
    <col min="13" max="13" width="15" style="219" customWidth="1"/>
    <col min="14" max="23" width="9.42578125" style="219" customWidth="1"/>
    <col min="24" max="24" width="13.28515625" style="219" customWidth="1"/>
    <col min="25" max="25" width="51.85546875" style="219" customWidth="1"/>
    <col min="26" max="26" width="14.7109375" style="219" customWidth="1"/>
    <col min="27" max="27" width="37.42578125" style="219" customWidth="1"/>
    <col min="28" max="28" width="20.5703125" style="220" customWidth="1"/>
    <col min="29" max="29" width="6.42578125" style="220"/>
    <col min="30" max="1024" width="6.42578125" style="219"/>
  </cols>
  <sheetData>
    <row r="1" spans="2:27" ht="15" customHeight="1">
      <c r="B1" s="217"/>
      <c r="C1" s="217"/>
      <c r="D1" s="217" t="s">
        <v>0</v>
      </c>
      <c r="E1" s="217"/>
      <c r="F1" s="217"/>
      <c r="G1" s="217"/>
      <c r="H1" s="217"/>
      <c r="I1" s="217"/>
      <c r="J1" s="217"/>
      <c r="K1" s="217"/>
      <c r="L1" s="217"/>
      <c r="M1" s="217"/>
      <c r="N1" s="217"/>
      <c r="O1" s="217"/>
      <c r="P1" s="217"/>
      <c r="Q1" s="217"/>
      <c r="R1" s="217"/>
      <c r="S1" s="218" t="s">
        <v>1</v>
      </c>
      <c r="T1" s="218"/>
      <c r="U1" s="218"/>
      <c r="V1" s="218" t="s">
        <v>305</v>
      </c>
      <c r="W1" s="218"/>
      <c r="X1" s="218"/>
    </row>
    <row r="2" spans="2:27">
      <c r="B2" s="217"/>
      <c r="C2" s="217"/>
      <c r="D2" s="217"/>
      <c r="E2" s="217"/>
      <c r="F2" s="217"/>
      <c r="G2" s="217"/>
      <c r="H2" s="217"/>
      <c r="I2" s="217"/>
      <c r="J2" s="217"/>
      <c r="K2" s="217"/>
      <c r="L2" s="217"/>
      <c r="M2" s="217"/>
      <c r="N2" s="217"/>
      <c r="O2" s="217"/>
      <c r="P2" s="217"/>
      <c r="Q2" s="217"/>
      <c r="R2" s="217"/>
      <c r="S2" s="218" t="s">
        <v>3</v>
      </c>
      <c r="T2" s="218"/>
      <c r="U2" s="218"/>
      <c r="V2" s="221" t="s">
        <v>306</v>
      </c>
      <c r="W2" s="221"/>
      <c r="X2" s="221"/>
    </row>
    <row r="3" spans="2:27">
      <c r="B3" s="217"/>
      <c r="C3" s="217"/>
      <c r="D3" s="217" t="s">
        <v>307</v>
      </c>
      <c r="E3" s="217"/>
      <c r="F3" s="217"/>
      <c r="G3" s="217"/>
      <c r="H3" s="217"/>
      <c r="I3" s="217"/>
      <c r="J3" s="217"/>
      <c r="K3" s="217"/>
      <c r="L3" s="217"/>
      <c r="M3" s="217"/>
      <c r="N3" s="217"/>
      <c r="O3" s="217"/>
      <c r="P3" s="217"/>
      <c r="Q3" s="217"/>
      <c r="R3" s="217"/>
      <c r="S3" s="218" t="s">
        <v>5</v>
      </c>
      <c r="T3" s="218"/>
      <c r="U3" s="218"/>
      <c r="V3" s="218" t="s">
        <v>6</v>
      </c>
      <c r="W3" s="218"/>
      <c r="X3" s="218"/>
    </row>
    <row r="4" spans="2:27" ht="15" customHeight="1">
      <c r="B4" s="217"/>
      <c r="C4" s="217"/>
      <c r="D4" s="217"/>
      <c r="E4" s="217"/>
      <c r="F4" s="217"/>
      <c r="G4" s="217"/>
      <c r="H4" s="217"/>
      <c r="I4" s="217"/>
      <c r="J4" s="217"/>
      <c r="K4" s="217"/>
      <c r="L4" s="217"/>
      <c r="M4" s="217"/>
      <c r="N4" s="217"/>
      <c r="O4" s="217"/>
      <c r="P4" s="217"/>
      <c r="Q4" s="217"/>
      <c r="R4" s="217"/>
      <c r="S4" s="218" t="s">
        <v>308</v>
      </c>
      <c r="T4" s="218"/>
      <c r="U4" s="218"/>
      <c r="V4" s="222">
        <v>44725</v>
      </c>
      <c r="W4" s="222"/>
      <c r="X4" s="222"/>
    </row>
    <row r="5" spans="2:27" ht="9" customHeight="1">
      <c r="B5" s="217"/>
      <c r="C5" s="217"/>
      <c r="D5" s="217"/>
      <c r="E5" s="217"/>
      <c r="F5" s="217"/>
      <c r="G5" s="217"/>
      <c r="H5" s="217"/>
      <c r="I5" s="217"/>
      <c r="J5" s="217"/>
      <c r="K5" s="217"/>
      <c r="L5" s="217"/>
      <c r="M5" s="217"/>
      <c r="N5" s="217"/>
      <c r="O5" s="217"/>
      <c r="P5" s="217"/>
      <c r="Q5" s="217"/>
      <c r="R5" s="217"/>
      <c r="S5" s="217"/>
      <c r="T5" s="217"/>
      <c r="U5" s="217"/>
      <c r="V5" s="217"/>
      <c r="W5" s="217"/>
      <c r="X5" s="217"/>
    </row>
    <row r="6" spans="2:27" ht="18" customHeight="1">
      <c r="B6" s="223" t="s">
        <v>309</v>
      </c>
      <c r="C6" s="223"/>
      <c r="D6" s="223"/>
      <c r="E6" s="223"/>
      <c r="F6" s="223"/>
      <c r="G6" s="223"/>
      <c r="H6" s="223"/>
      <c r="I6" s="223"/>
      <c r="J6" s="223"/>
      <c r="K6" s="223"/>
      <c r="L6" s="223"/>
      <c r="M6" s="223"/>
      <c r="N6" s="223"/>
      <c r="O6" s="223"/>
      <c r="P6" s="223"/>
      <c r="Q6" s="223"/>
      <c r="R6" s="223"/>
      <c r="S6" s="223"/>
      <c r="T6" s="223"/>
      <c r="U6" s="223"/>
      <c r="V6" s="223"/>
      <c r="W6" s="223"/>
      <c r="X6" s="223"/>
    </row>
    <row r="7" spans="2:27" ht="16.5" customHeight="1">
      <c r="B7" s="217" t="s">
        <v>310</v>
      </c>
      <c r="C7" s="217"/>
      <c r="D7" s="217"/>
      <c r="E7" s="217"/>
      <c r="F7" s="217"/>
      <c r="G7" s="217"/>
      <c r="H7" s="217"/>
      <c r="I7" s="217" t="s">
        <v>311</v>
      </c>
      <c r="J7" s="217"/>
      <c r="K7" s="217"/>
      <c r="L7" s="217"/>
      <c r="M7" s="217"/>
      <c r="N7" s="217"/>
      <c r="O7" s="217"/>
      <c r="P7" s="217"/>
      <c r="Q7" s="217"/>
      <c r="R7" s="217"/>
      <c r="S7" s="217"/>
      <c r="T7" s="217"/>
      <c r="U7" s="217" t="s">
        <v>312</v>
      </c>
      <c r="V7" s="217"/>
      <c r="W7" s="217"/>
      <c r="X7" s="217"/>
    </row>
    <row r="8" spans="2:27" ht="26.25" customHeight="1">
      <c r="B8" s="224" t="s">
        <v>313</v>
      </c>
      <c r="C8" s="224"/>
      <c r="D8" s="224"/>
      <c r="E8" s="224"/>
      <c r="F8" s="224"/>
      <c r="G8" s="224"/>
      <c r="H8" s="224"/>
      <c r="I8" s="224" t="s">
        <v>15</v>
      </c>
      <c r="J8" s="224"/>
      <c r="K8" s="224"/>
      <c r="L8" s="224"/>
      <c r="M8" s="224"/>
      <c r="N8" s="224"/>
      <c r="O8" s="224"/>
      <c r="P8" s="224"/>
      <c r="Q8" s="224"/>
      <c r="R8" s="224"/>
      <c r="S8" s="224"/>
      <c r="T8" s="224"/>
      <c r="U8" s="224" t="s">
        <v>314</v>
      </c>
      <c r="V8" s="224"/>
      <c r="W8" s="224"/>
      <c r="X8" s="224"/>
    </row>
    <row r="9" spans="2:27" ht="18.75" customHeight="1">
      <c r="B9" s="223" t="s">
        <v>315</v>
      </c>
      <c r="C9" s="223"/>
      <c r="D9" s="223"/>
      <c r="E9" s="223"/>
      <c r="F9" s="223"/>
      <c r="G9" s="223"/>
      <c r="H9" s="223"/>
      <c r="I9" s="223"/>
      <c r="J9" s="223"/>
      <c r="K9" s="223"/>
      <c r="L9" s="223"/>
      <c r="M9" s="223"/>
      <c r="N9" s="223"/>
      <c r="O9" s="223"/>
      <c r="P9" s="223"/>
      <c r="Q9" s="223"/>
      <c r="R9" s="223"/>
      <c r="S9" s="223"/>
      <c r="T9" s="223"/>
      <c r="U9" s="223"/>
      <c r="V9" s="223"/>
      <c r="W9" s="223"/>
      <c r="X9" s="223"/>
    </row>
    <row r="10" spans="2:27" ht="15" customHeight="1">
      <c r="B10" s="217" t="s">
        <v>316</v>
      </c>
      <c r="C10" s="217"/>
      <c r="D10" s="217"/>
      <c r="E10" s="217"/>
      <c r="F10" s="217"/>
      <c r="G10" s="217" t="s">
        <v>317</v>
      </c>
      <c r="H10" s="217"/>
      <c r="I10" s="217"/>
      <c r="J10" s="217"/>
      <c r="K10" s="217"/>
      <c r="L10" s="217"/>
      <c r="M10" s="217"/>
      <c r="N10" s="217"/>
      <c r="O10" s="217"/>
      <c r="P10" s="217" t="s">
        <v>318</v>
      </c>
      <c r="Q10" s="217"/>
      <c r="R10" s="217"/>
      <c r="S10" s="217"/>
      <c r="T10" s="217"/>
      <c r="U10" s="217"/>
      <c r="V10" s="217" t="s">
        <v>3</v>
      </c>
      <c r="W10" s="217"/>
      <c r="X10" s="217"/>
    </row>
    <row r="11" spans="2:27" ht="75" customHeight="1">
      <c r="B11" s="225" t="s">
        <v>427</v>
      </c>
      <c r="C11" s="225"/>
      <c r="D11" s="225"/>
      <c r="E11" s="225"/>
      <c r="F11" s="225"/>
      <c r="G11" s="226" t="s">
        <v>320</v>
      </c>
      <c r="H11" s="226"/>
      <c r="I11" s="226"/>
      <c r="J11" s="226"/>
      <c r="K11" s="226"/>
      <c r="L11" s="226"/>
      <c r="M11" s="226"/>
      <c r="N11" s="226"/>
      <c r="O11" s="226"/>
      <c r="P11" s="224" t="s">
        <v>428</v>
      </c>
      <c r="Q11" s="224"/>
      <c r="R11" s="224"/>
      <c r="S11" s="224"/>
      <c r="T11" s="224"/>
      <c r="U11" s="224"/>
      <c r="V11" s="227" t="s">
        <v>322</v>
      </c>
      <c r="W11" s="227"/>
      <c r="X11" s="227"/>
    </row>
    <row r="12" spans="2:27" ht="49.5" customHeight="1">
      <c r="B12" s="217" t="s">
        <v>323</v>
      </c>
      <c r="C12" s="217"/>
      <c r="D12" s="217"/>
      <c r="E12" s="217"/>
      <c r="F12" s="217" t="s">
        <v>324</v>
      </c>
      <c r="G12" s="217"/>
      <c r="H12" s="217"/>
      <c r="I12" s="217"/>
      <c r="J12" s="217"/>
      <c r="K12" s="217"/>
      <c r="L12" s="217"/>
      <c r="M12" s="217"/>
      <c r="N12" s="228" t="s">
        <v>325</v>
      </c>
      <c r="O12" s="228"/>
      <c r="P12" s="228"/>
      <c r="Q12" s="228"/>
      <c r="R12" s="228"/>
      <c r="S12" s="217" t="s">
        <v>326</v>
      </c>
      <c r="T12" s="217"/>
      <c r="U12" s="217"/>
      <c r="V12" s="217"/>
      <c r="W12" s="217"/>
      <c r="X12" s="217"/>
    </row>
    <row r="13" spans="2:27" ht="81" customHeight="1">
      <c r="B13" s="226" t="s">
        <v>406</v>
      </c>
      <c r="C13" s="226"/>
      <c r="D13" s="226"/>
      <c r="E13" s="226"/>
      <c r="F13" s="225" t="s">
        <v>99</v>
      </c>
      <c r="G13" s="225"/>
      <c r="H13" s="225"/>
      <c r="I13" s="225"/>
      <c r="J13" s="225"/>
      <c r="K13" s="225"/>
      <c r="L13" s="225"/>
      <c r="M13" s="225"/>
      <c r="N13" s="226" t="s">
        <v>328</v>
      </c>
      <c r="O13" s="226"/>
      <c r="P13" s="226"/>
      <c r="Q13" s="226"/>
      <c r="R13" s="226"/>
      <c r="S13" s="226" t="s">
        <v>328</v>
      </c>
      <c r="T13" s="226"/>
      <c r="U13" s="226"/>
      <c r="V13" s="226"/>
      <c r="W13" s="226"/>
      <c r="X13" s="226"/>
    </row>
    <row r="14" spans="2:27" ht="15.75" customHeight="1">
      <c r="B14" s="217" t="s">
        <v>329</v>
      </c>
      <c r="C14" s="217"/>
      <c r="D14" s="217"/>
      <c r="E14" s="217"/>
      <c r="F14" s="217"/>
      <c r="G14" s="228" t="s">
        <v>330</v>
      </c>
      <c r="H14" s="228"/>
      <c r="I14" s="228"/>
      <c r="J14" s="228"/>
      <c r="K14" s="217" t="s">
        <v>331</v>
      </c>
      <c r="L14" s="217"/>
      <c r="M14" s="217"/>
      <c r="N14" s="217"/>
      <c r="O14" s="217" t="s">
        <v>332</v>
      </c>
      <c r="P14" s="217"/>
      <c r="Q14" s="217"/>
      <c r="R14" s="217"/>
      <c r="S14" s="217"/>
      <c r="T14" s="217"/>
      <c r="U14" s="217"/>
      <c r="V14" s="217"/>
      <c r="W14" s="217"/>
      <c r="X14" s="217"/>
      <c r="Y14" s="229"/>
      <c r="Z14" s="229"/>
      <c r="AA14" s="229"/>
    </row>
    <row r="15" spans="2:27" ht="64.5" customHeight="1">
      <c r="B15" s="217"/>
      <c r="C15" s="217"/>
      <c r="D15" s="217"/>
      <c r="E15" s="217"/>
      <c r="F15" s="217"/>
      <c r="G15" s="228"/>
      <c r="H15" s="228"/>
      <c r="I15" s="228"/>
      <c r="J15" s="228"/>
      <c r="K15" s="217"/>
      <c r="L15" s="217"/>
      <c r="M15" s="217"/>
      <c r="N15" s="217"/>
      <c r="O15" s="217" t="s">
        <v>333</v>
      </c>
      <c r="P15" s="217"/>
      <c r="Q15" s="217"/>
      <c r="R15" s="217"/>
      <c r="S15" s="228" t="s">
        <v>334</v>
      </c>
      <c r="T15" s="228"/>
      <c r="U15" s="228"/>
      <c r="V15" s="228" t="s">
        <v>335</v>
      </c>
      <c r="W15" s="228"/>
      <c r="X15" s="228"/>
      <c r="Y15" s="229"/>
      <c r="Z15" s="229"/>
      <c r="AA15" s="229"/>
    </row>
    <row r="16" spans="2:27" ht="25.5" customHeight="1">
      <c r="B16" s="226" t="s">
        <v>429</v>
      </c>
      <c r="C16" s="226"/>
      <c r="D16" s="226"/>
      <c r="E16" s="226"/>
      <c r="F16" s="226"/>
      <c r="G16" s="230" t="s">
        <v>46</v>
      </c>
      <c r="H16" s="230"/>
      <c r="I16" s="230"/>
      <c r="J16" s="230"/>
      <c r="K16" s="230">
        <v>1</v>
      </c>
      <c r="L16" s="230"/>
      <c r="M16" s="230"/>
      <c r="N16" s="230"/>
      <c r="O16" s="231" t="s">
        <v>338</v>
      </c>
      <c r="P16" s="231" t="s">
        <v>339</v>
      </c>
      <c r="Q16" s="231" t="s">
        <v>340</v>
      </c>
      <c r="R16" s="231" t="s">
        <v>341</v>
      </c>
      <c r="S16" s="226" t="s">
        <v>430</v>
      </c>
      <c r="T16" s="226"/>
      <c r="U16" s="226"/>
      <c r="V16" s="227" t="s">
        <v>339</v>
      </c>
      <c r="W16" s="227"/>
      <c r="X16" s="227"/>
    </row>
    <row r="17" spans="2:27" ht="88.5" customHeight="1">
      <c r="B17" s="226"/>
      <c r="C17" s="226"/>
      <c r="D17" s="226"/>
      <c r="E17" s="226"/>
      <c r="F17" s="226"/>
      <c r="G17" s="230"/>
      <c r="H17" s="230"/>
      <c r="I17" s="230"/>
      <c r="J17" s="230"/>
      <c r="K17" s="230"/>
      <c r="L17" s="230"/>
      <c r="M17" s="230"/>
      <c r="N17" s="230"/>
      <c r="O17" s="232" t="s">
        <v>328</v>
      </c>
      <c r="P17" s="232">
        <v>1</v>
      </c>
      <c r="Q17" s="232" t="s">
        <v>328</v>
      </c>
      <c r="R17" s="232" t="s">
        <v>328</v>
      </c>
      <c r="S17" s="226"/>
      <c r="T17" s="226"/>
      <c r="U17" s="226"/>
      <c r="V17" s="227"/>
      <c r="W17" s="227"/>
      <c r="X17" s="227"/>
    </row>
    <row r="18" spans="2:27" ht="18" customHeight="1">
      <c r="B18" s="223" t="s">
        <v>343</v>
      </c>
      <c r="C18" s="223"/>
      <c r="D18" s="223"/>
      <c r="E18" s="223"/>
      <c r="F18" s="223"/>
      <c r="G18" s="223"/>
      <c r="H18" s="223"/>
      <c r="I18" s="223"/>
      <c r="J18" s="223"/>
      <c r="K18" s="223"/>
      <c r="L18" s="223"/>
      <c r="M18" s="223"/>
      <c r="N18" s="223"/>
      <c r="O18" s="223"/>
      <c r="P18" s="223"/>
      <c r="Q18" s="223"/>
      <c r="R18" s="223"/>
      <c r="S18" s="223"/>
      <c r="T18" s="223"/>
      <c r="U18" s="223"/>
      <c r="V18" s="223"/>
      <c r="W18" s="223"/>
      <c r="X18" s="223"/>
      <c r="Z18" s="219" t="s">
        <v>289</v>
      </c>
    </row>
    <row r="19" spans="2:27" ht="34.5" customHeight="1">
      <c r="B19" s="228" t="s">
        <v>344</v>
      </c>
      <c r="C19" s="228" t="s">
        <v>345</v>
      </c>
      <c r="D19" s="228"/>
      <c r="E19" s="228" t="s">
        <v>346</v>
      </c>
      <c r="F19" s="228"/>
      <c r="G19" s="233" t="s">
        <v>347</v>
      </c>
      <c r="H19" s="233"/>
      <c r="I19" s="233"/>
      <c r="J19" s="233"/>
      <c r="K19" s="233"/>
      <c r="L19" s="233"/>
      <c r="M19" s="233"/>
      <c r="N19" s="233"/>
      <c r="O19" s="233"/>
      <c r="P19" s="233"/>
      <c r="Q19" s="233"/>
      <c r="R19" s="233"/>
      <c r="S19" s="228" t="s">
        <v>348</v>
      </c>
      <c r="T19" s="228"/>
      <c r="U19" s="228"/>
      <c r="V19" s="228"/>
      <c r="W19" s="228"/>
      <c r="X19" s="228"/>
    </row>
    <row r="20" spans="2:27" ht="28.5" customHeight="1">
      <c r="B20" s="228"/>
      <c r="C20" s="228"/>
      <c r="D20" s="228"/>
      <c r="E20" s="228"/>
      <c r="F20" s="228"/>
      <c r="G20" s="217" t="s">
        <v>349</v>
      </c>
      <c r="H20" s="217"/>
      <c r="I20" s="217"/>
      <c r="J20" s="217" t="s">
        <v>350</v>
      </c>
      <c r="K20" s="217"/>
      <c r="L20" s="217"/>
      <c r="M20" s="228" t="s">
        <v>351</v>
      </c>
      <c r="N20" s="228"/>
      <c r="O20" s="228"/>
      <c r="P20" s="228" t="s">
        <v>352</v>
      </c>
      <c r="Q20" s="228"/>
      <c r="R20" s="228"/>
      <c r="S20" s="228"/>
      <c r="T20" s="228"/>
      <c r="U20" s="228"/>
      <c r="V20" s="228"/>
      <c r="W20" s="228"/>
      <c r="X20" s="228"/>
    </row>
    <row r="21" spans="2:27" ht="43.5" customHeight="1">
      <c r="B21" s="234" t="s">
        <v>353</v>
      </c>
      <c r="C21" s="226" t="s">
        <v>431</v>
      </c>
      <c r="D21" s="226"/>
      <c r="E21" s="230">
        <v>1</v>
      </c>
      <c r="F21" s="230"/>
      <c r="G21" s="230">
        <v>1</v>
      </c>
      <c r="H21" s="230"/>
      <c r="I21" s="230"/>
      <c r="J21" s="230" t="s">
        <v>432</v>
      </c>
      <c r="K21" s="230"/>
      <c r="L21" s="230"/>
      <c r="M21" s="230" t="s">
        <v>433</v>
      </c>
      <c r="N21" s="230"/>
      <c r="O21" s="230"/>
      <c r="P21" s="226" t="s">
        <v>357</v>
      </c>
      <c r="Q21" s="226"/>
      <c r="R21" s="226"/>
      <c r="S21" s="226" t="s">
        <v>358</v>
      </c>
      <c r="T21" s="226"/>
      <c r="U21" s="226"/>
      <c r="V21" s="226"/>
      <c r="W21" s="226"/>
      <c r="X21" s="226"/>
    </row>
    <row r="22" spans="2:27" ht="24.75" customHeight="1">
      <c r="B22" s="217" t="s">
        <v>359</v>
      </c>
      <c r="C22" s="217"/>
      <c r="D22" s="217"/>
      <c r="E22" s="217"/>
      <c r="F22" s="217"/>
      <c r="G22" s="217"/>
      <c r="H22" s="217"/>
      <c r="I22" s="217"/>
      <c r="J22" s="217"/>
      <c r="K22" s="217"/>
      <c r="L22" s="217"/>
      <c r="M22" s="217"/>
      <c r="N22" s="217" t="s">
        <v>360</v>
      </c>
      <c r="O22" s="217"/>
      <c r="P22" s="217"/>
      <c r="Q22" s="217"/>
      <c r="R22" s="217"/>
      <c r="S22" s="217"/>
      <c r="T22" s="217"/>
      <c r="U22" s="217"/>
      <c r="V22" s="217"/>
      <c r="W22" s="217"/>
      <c r="X22" s="217"/>
    </row>
    <row r="23" spans="2:27" ht="45" customHeight="1">
      <c r="B23" s="226" t="s">
        <v>434</v>
      </c>
      <c r="C23" s="226"/>
      <c r="D23" s="226"/>
      <c r="E23" s="226"/>
      <c r="F23" s="226"/>
      <c r="G23" s="226"/>
      <c r="H23" s="226"/>
      <c r="I23" s="226"/>
      <c r="J23" s="226"/>
      <c r="K23" s="226"/>
      <c r="L23" s="226"/>
      <c r="M23" s="226"/>
      <c r="N23" s="225" t="s">
        <v>435</v>
      </c>
      <c r="O23" s="225"/>
      <c r="P23" s="225"/>
      <c r="Q23" s="225"/>
      <c r="R23" s="225"/>
      <c r="S23" s="225"/>
      <c r="T23" s="225"/>
      <c r="U23" s="225"/>
      <c r="V23" s="225"/>
      <c r="W23" s="225"/>
      <c r="X23" s="225"/>
      <c r="AA23" s="235"/>
    </row>
    <row r="24" spans="2:27" ht="18.75" customHeight="1">
      <c r="B24" s="223" t="s">
        <v>363</v>
      </c>
      <c r="C24" s="223"/>
      <c r="D24" s="223"/>
      <c r="E24" s="223"/>
      <c r="F24" s="223"/>
      <c r="G24" s="223"/>
      <c r="H24" s="223"/>
      <c r="I24" s="223"/>
      <c r="J24" s="223"/>
      <c r="K24" s="223"/>
      <c r="L24" s="223"/>
      <c r="M24" s="223"/>
      <c r="N24" s="223"/>
      <c r="O24" s="223"/>
      <c r="P24" s="223"/>
      <c r="Q24" s="223"/>
      <c r="R24" s="223"/>
      <c r="S24" s="223"/>
      <c r="T24" s="223"/>
      <c r="U24" s="223"/>
      <c r="V24" s="223"/>
      <c r="W24" s="223"/>
      <c r="X24" s="223"/>
    </row>
    <row r="25" spans="2:27" ht="18.75" customHeight="1">
      <c r="B25" s="236" t="s">
        <v>364</v>
      </c>
      <c r="C25" s="236"/>
      <c r="D25" s="237" t="s">
        <v>365</v>
      </c>
      <c r="E25" s="237"/>
      <c r="F25" s="237"/>
      <c r="G25" s="237"/>
      <c r="H25" s="237"/>
      <c r="I25" s="237" t="s">
        <v>366</v>
      </c>
      <c r="J25" s="237"/>
      <c r="K25" s="237"/>
      <c r="L25" s="237"/>
      <c r="M25" s="237"/>
      <c r="N25" s="237" t="s">
        <v>367</v>
      </c>
      <c r="O25" s="237"/>
      <c r="P25" s="237"/>
      <c r="Q25" s="237"/>
      <c r="R25" s="237"/>
      <c r="S25" s="237"/>
      <c r="T25" s="238" t="s">
        <v>368</v>
      </c>
      <c r="U25" s="238"/>
      <c r="V25" s="238"/>
      <c r="W25" s="238"/>
      <c r="X25" s="238"/>
    </row>
    <row r="26" spans="2:27" ht="18.75" customHeight="1">
      <c r="B26" s="236" t="s">
        <v>369</v>
      </c>
      <c r="C26" s="236"/>
      <c r="D26" s="239"/>
      <c r="E26" s="239"/>
      <c r="F26" s="239"/>
      <c r="G26" s="239"/>
      <c r="H26" s="239"/>
      <c r="I26" s="239">
        <v>1</v>
      </c>
      <c r="J26" s="239"/>
      <c r="K26" s="239"/>
      <c r="L26" s="239"/>
      <c r="M26" s="239"/>
      <c r="N26" s="239"/>
      <c r="O26" s="239"/>
      <c r="P26" s="239"/>
      <c r="Q26" s="239"/>
      <c r="R26" s="239"/>
      <c r="S26" s="239"/>
      <c r="T26" s="239"/>
      <c r="U26" s="239"/>
      <c r="V26" s="239"/>
      <c r="W26" s="239"/>
      <c r="X26" s="239"/>
      <c r="Z26" s="240"/>
      <c r="AA26" s="240"/>
    </row>
    <row r="27" spans="2:27" ht="18.75" customHeight="1">
      <c r="B27" s="236" t="s">
        <v>370</v>
      </c>
      <c r="C27" s="236"/>
      <c r="D27" s="239"/>
      <c r="E27" s="239"/>
      <c r="F27" s="239"/>
      <c r="G27" s="239"/>
      <c r="H27" s="239"/>
      <c r="I27" s="289">
        <v>1</v>
      </c>
      <c r="J27" s="289"/>
      <c r="K27" s="289"/>
      <c r="L27" s="289"/>
      <c r="M27" s="289"/>
      <c r="N27" s="239"/>
      <c r="O27" s="239"/>
      <c r="P27" s="239"/>
      <c r="Q27" s="239"/>
      <c r="R27" s="239"/>
      <c r="S27" s="239"/>
      <c r="T27" s="239"/>
      <c r="U27" s="239"/>
      <c r="V27" s="239"/>
      <c r="W27" s="239"/>
      <c r="X27" s="239"/>
      <c r="Y27" s="235"/>
    </row>
    <row r="28" spans="2:27" ht="19.5" customHeight="1">
      <c r="B28" s="223" t="s">
        <v>371</v>
      </c>
      <c r="C28" s="223"/>
      <c r="D28" s="223"/>
      <c r="E28" s="223"/>
      <c r="F28" s="223"/>
      <c r="G28" s="223"/>
      <c r="H28" s="223"/>
      <c r="I28" s="223"/>
      <c r="J28" s="223"/>
      <c r="K28" s="223"/>
      <c r="L28" s="223"/>
      <c r="M28" s="223"/>
      <c r="N28" s="223"/>
      <c r="O28" s="223"/>
      <c r="P28" s="223"/>
      <c r="Q28" s="223"/>
      <c r="R28" s="223"/>
      <c r="S28" s="223"/>
      <c r="T28" s="223"/>
      <c r="U28" s="223"/>
      <c r="V28" s="223"/>
      <c r="W28" s="223"/>
      <c r="X28" s="223"/>
    </row>
    <row r="29" spans="2:27" ht="19.5" customHeight="1">
      <c r="B29" s="241"/>
      <c r="C29" s="242"/>
      <c r="D29" s="242"/>
      <c r="E29" s="242"/>
      <c r="F29" s="242"/>
      <c r="G29" s="242"/>
      <c r="H29" s="242"/>
      <c r="I29" s="242"/>
      <c r="J29" s="242"/>
      <c r="K29" s="242"/>
      <c r="L29" s="242"/>
      <c r="M29" s="242"/>
      <c r="N29" s="242"/>
      <c r="O29" s="242"/>
      <c r="P29" s="242"/>
      <c r="Q29" s="242"/>
      <c r="R29" s="242"/>
      <c r="S29" s="242"/>
      <c r="T29" s="242"/>
      <c r="U29" s="242"/>
      <c r="V29" s="242"/>
      <c r="W29" s="242"/>
      <c r="X29" s="243"/>
    </row>
    <row r="30" spans="2:27" ht="25.5">
      <c r="B30" s="244" t="s">
        <v>372</v>
      </c>
      <c r="C30" s="245" t="s">
        <v>373</v>
      </c>
      <c r="D30" s="245" t="s">
        <v>374</v>
      </c>
      <c r="E30" s="245" t="s">
        <v>436</v>
      </c>
      <c r="H30" s="247"/>
      <c r="I30" s="247"/>
      <c r="J30" s="247"/>
      <c r="K30" s="247"/>
      <c r="L30" s="247"/>
      <c r="M30" s="247"/>
      <c r="N30" s="247"/>
      <c r="O30" s="247"/>
      <c r="P30" s="247"/>
      <c r="Q30" s="247"/>
      <c r="R30" s="247"/>
      <c r="S30" s="248"/>
      <c r="T30" s="248"/>
      <c r="U30" s="248"/>
      <c r="V30" s="248"/>
      <c r="W30" s="248"/>
      <c r="X30" s="248"/>
    </row>
    <row r="31" spans="2:27" ht="17.25" customHeight="1">
      <c r="B31" s="249" t="s">
        <v>27</v>
      </c>
      <c r="C31" s="250">
        <f>IF(ISERROR($D$26/$D$27),0,$D$26/$D$27)</f>
        <v>0</v>
      </c>
      <c r="D31" s="251">
        <f>$E$21</f>
        <v>1</v>
      </c>
      <c r="E31" s="290">
        <f>AVERAGE(C31:C36)</f>
        <v>0.25</v>
      </c>
      <c r="H31" s="247"/>
      <c r="I31" s="247"/>
      <c r="J31" s="247"/>
      <c r="K31" s="247"/>
      <c r="L31" s="252"/>
      <c r="M31" s="253"/>
      <c r="N31" s="247"/>
      <c r="O31" s="247"/>
      <c r="P31" s="247"/>
      <c r="Q31" s="247"/>
      <c r="R31" s="247"/>
      <c r="S31" s="248"/>
      <c r="T31" s="248"/>
      <c r="U31" s="248"/>
      <c r="V31" s="248"/>
      <c r="W31" s="248"/>
      <c r="X31" s="248"/>
    </row>
    <row r="32" spans="2:27" ht="17.25" customHeight="1">
      <c r="B32" s="249" t="s">
        <v>30</v>
      </c>
      <c r="C32" s="250">
        <f>IF(ISERROR($I$26/$I$27),0,$I$26/$I$27)</f>
        <v>1</v>
      </c>
      <c r="D32" s="251">
        <f>$E$21</f>
        <v>1</v>
      </c>
      <c r="E32" s="290"/>
      <c r="H32" s="247"/>
      <c r="I32" s="247"/>
      <c r="J32" s="247"/>
      <c r="K32" s="247"/>
      <c r="L32" s="254"/>
      <c r="M32" s="252"/>
      <c r="N32" s="247"/>
      <c r="O32" s="247"/>
      <c r="P32" s="247"/>
      <c r="Q32" s="247"/>
      <c r="R32" s="247"/>
      <c r="S32" s="248"/>
      <c r="T32" s="248"/>
      <c r="U32" s="248"/>
      <c r="V32" s="248"/>
      <c r="W32" s="248"/>
      <c r="X32" s="248"/>
    </row>
    <row r="33" spans="2:27" ht="17.25" customHeight="1">
      <c r="B33" s="249" t="s">
        <v>33</v>
      </c>
      <c r="C33" s="250">
        <f>IF(ISERROR($N$26/$N$27),0,$N$26/$N$27)</f>
        <v>0</v>
      </c>
      <c r="D33" s="251">
        <f>$E$21</f>
        <v>1</v>
      </c>
      <c r="E33" s="290"/>
      <c r="H33" s="247"/>
      <c r="I33" s="247"/>
      <c r="J33" s="247"/>
      <c r="K33" s="247"/>
      <c r="L33" s="254"/>
      <c r="M33" s="252"/>
      <c r="N33" s="247"/>
      <c r="O33" s="247"/>
      <c r="P33" s="247"/>
      <c r="Q33" s="247"/>
      <c r="R33" s="247"/>
      <c r="S33" s="248"/>
      <c r="T33" s="248"/>
      <c r="U33" s="248"/>
      <c r="V33" s="248"/>
      <c r="W33" s="248"/>
      <c r="X33" s="248"/>
    </row>
    <row r="34" spans="2:27" ht="17.25" customHeight="1">
      <c r="B34" s="249" t="s">
        <v>36</v>
      </c>
      <c r="C34" s="250">
        <f>IF(ISERROR($T$26/$T$27),0,$T$26/$T$27)</f>
        <v>0</v>
      </c>
      <c r="D34" s="251">
        <f>$E$21</f>
        <v>1</v>
      </c>
      <c r="E34" s="290"/>
      <c r="H34" s="247"/>
      <c r="I34" s="247"/>
      <c r="J34" s="247"/>
      <c r="K34" s="247"/>
      <c r="L34" s="254"/>
      <c r="M34" s="252"/>
      <c r="N34" s="247"/>
      <c r="O34" s="247"/>
      <c r="P34" s="247"/>
      <c r="Q34" s="247"/>
      <c r="R34" s="247"/>
      <c r="S34" s="248"/>
      <c r="T34" s="248"/>
      <c r="U34" s="248"/>
      <c r="V34" s="248"/>
      <c r="W34" s="248"/>
      <c r="X34" s="248"/>
    </row>
    <row r="35" spans="2:27" ht="30.75" customHeight="1">
      <c r="B35" s="226" t="s">
        <v>437</v>
      </c>
      <c r="C35" s="226"/>
      <c r="D35" s="226"/>
      <c r="E35" s="226"/>
      <c r="H35" s="247"/>
      <c r="I35" s="247"/>
      <c r="J35" s="247"/>
      <c r="K35" s="247"/>
      <c r="L35" s="254"/>
      <c r="M35" s="252"/>
      <c r="N35" s="247"/>
      <c r="O35" s="247"/>
      <c r="P35" s="247"/>
      <c r="Q35" s="247"/>
      <c r="R35" s="247"/>
      <c r="S35" s="248"/>
      <c r="T35" s="248"/>
      <c r="U35" s="248"/>
      <c r="V35" s="248"/>
      <c r="W35" s="248"/>
      <c r="X35" s="248"/>
    </row>
    <row r="36" spans="2:27" ht="17.25" customHeight="1">
      <c r="B36" s="255"/>
      <c r="C36" s="256"/>
      <c r="D36" s="257"/>
      <c r="E36" s="257"/>
      <c r="H36" s="247"/>
      <c r="I36" s="247"/>
      <c r="J36" s="247"/>
      <c r="K36" s="247"/>
      <c r="L36" s="254"/>
      <c r="M36" s="252"/>
      <c r="N36" s="247"/>
      <c r="O36" s="247"/>
      <c r="P36" s="247"/>
      <c r="Q36" s="247"/>
      <c r="R36" s="247"/>
      <c r="S36" s="248"/>
      <c r="T36" s="248"/>
      <c r="U36" s="248"/>
      <c r="V36" s="248"/>
      <c r="W36" s="248"/>
      <c r="X36" s="248"/>
    </row>
    <row r="37" spans="2:27" ht="17.25" customHeight="1">
      <c r="B37" s="255"/>
      <c r="C37" s="256"/>
      <c r="D37" s="257"/>
      <c r="E37" s="257"/>
      <c r="H37" s="247"/>
      <c r="I37" s="247"/>
      <c r="J37" s="247"/>
      <c r="K37" s="247"/>
      <c r="L37" s="254"/>
      <c r="M37" s="252"/>
      <c r="N37" s="247"/>
      <c r="O37" s="247"/>
      <c r="P37" s="247"/>
      <c r="Q37" s="247"/>
      <c r="R37" s="247"/>
      <c r="S37" s="248"/>
      <c r="T37" s="248"/>
      <c r="U37" s="248"/>
      <c r="V37" s="248"/>
      <c r="W37" s="248"/>
      <c r="X37" s="248"/>
    </row>
    <row r="38" spans="2:27" ht="17.25" customHeight="1">
      <c r="B38" s="255"/>
      <c r="C38" s="256"/>
      <c r="D38" s="257"/>
      <c r="E38" s="257"/>
      <c r="H38" s="247"/>
      <c r="I38" s="247"/>
      <c r="J38" s="247"/>
      <c r="K38" s="247"/>
      <c r="L38" s="254"/>
      <c r="M38" s="252"/>
      <c r="N38" s="247"/>
      <c r="O38" s="247"/>
      <c r="P38" s="247"/>
      <c r="Q38" s="247"/>
      <c r="R38" s="247"/>
      <c r="S38" s="248"/>
      <c r="T38" s="248"/>
      <c r="U38" s="248"/>
      <c r="V38" s="248"/>
      <c r="W38" s="248"/>
      <c r="X38" s="248"/>
    </row>
    <row r="39" spans="2:27" ht="17.25" customHeight="1">
      <c r="B39" s="255"/>
      <c r="C39" s="256"/>
      <c r="D39" s="257"/>
      <c r="E39" s="257"/>
      <c r="H39" s="247"/>
      <c r="I39" s="247"/>
      <c r="J39" s="247"/>
      <c r="K39" s="247"/>
      <c r="L39" s="254"/>
      <c r="M39" s="252"/>
      <c r="N39" s="247"/>
      <c r="O39" s="247"/>
      <c r="P39" s="247"/>
      <c r="Q39" s="247"/>
      <c r="R39" s="247"/>
      <c r="S39" s="248"/>
      <c r="T39" s="248"/>
      <c r="U39" s="248"/>
      <c r="V39" s="248"/>
      <c r="W39" s="248"/>
      <c r="X39" s="248"/>
    </row>
    <row r="40" spans="2:27" ht="17.25" customHeight="1">
      <c r="B40" s="255"/>
      <c r="C40" s="256"/>
      <c r="D40" s="257"/>
      <c r="E40" s="257"/>
      <c r="H40" s="247"/>
      <c r="I40" s="247"/>
      <c r="J40" s="247"/>
      <c r="K40" s="247"/>
      <c r="L40" s="254"/>
      <c r="M40" s="252"/>
      <c r="N40" s="247"/>
      <c r="O40" s="247"/>
      <c r="P40" s="247"/>
      <c r="Q40" s="247"/>
      <c r="R40" s="247"/>
      <c r="S40" s="248"/>
      <c r="T40" s="248"/>
      <c r="U40" s="248"/>
      <c r="V40" s="248"/>
      <c r="W40" s="248"/>
      <c r="X40" s="248"/>
    </row>
    <row r="41" spans="2:27" ht="17.25" customHeight="1">
      <c r="B41" s="255"/>
      <c r="C41" s="256"/>
      <c r="D41" s="257"/>
      <c r="E41" s="257"/>
      <c r="H41" s="247"/>
      <c r="I41" s="247"/>
      <c r="J41" s="247"/>
      <c r="K41" s="247"/>
      <c r="L41" s="254"/>
      <c r="M41" s="252"/>
      <c r="N41" s="247"/>
      <c r="O41" s="247"/>
      <c r="P41" s="247"/>
      <c r="Q41" s="247"/>
      <c r="R41" s="247"/>
      <c r="S41" s="248"/>
      <c r="T41" s="248"/>
      <c r="U41" s="248"/>
      <c r="V41" s="248"/>
      <c r="W41" s="248"/>
      <c r="X41" s="248"/>
    </row>
    <row r="42" spans="2:27" ht="17.25" customHeight="1">
      <c r="B42" s="255"/>
      <c r="C42" s="256"/>
      <c r="D42" s="257"/>
      <c r="E42" s="257"/>
      <c r="H42" s="247"/>
      <c r="I42" s="247"/>
      <c r="J42" s="247"/>
      <c r="K42" s="247"/>
      <c r="L42" s="254"/>
      <c r="M42" s="252"/>
      <c r="N42" s="247"/>
      <c r="O42" s="247"/>
      <c r="P42" s="247"/>
      <c r="Q42" s="247"/>
      <c r="R42" s="247"/>
      <c r="S42" s="248"/>
      <c r="T42" s="248"/>
      <c r="U42" s="248"/>
      <c r="V42" s="248"/>
      <c r="W42" s="248"/>
      <c r="X42" s="248"/>
    </row>
    <row r="43" spans="2:27" ht="17.25" customHeight="1">
      <c r="B43" s="258"/>
      <c r="C43" s="259"/>
      <c r="D43" s="260"/>
      <c r="E43" s="260"/>
      <c r="F43" s="261"/>
      <c r="G43" s="261"/>
      <c r="H43" s="261"/>
      <c r="I43" s="261"/>
      <c r="J43" s="261"/>
      <c r="K43" s="261"/>
      <c r="L43" s="262"/>
      <c r="M43" s="263"/>
      <c r="N43" s="261"/>
      <c r="O43" s="261"/>
      <c r="P43" s="261"/>
      <c r="Q43" s="261"/>
      <c r="R43" s="261"/>
      <c r="S43" s="261"/>
      <c r="T43" s="261"/>
      <c r="U43" s="261"/>
      <c r="V43" s="261"/>
      <c r="W43" s="261"/>
      <c r="X43" s="264"/>
    </row>
    <row r="44" spans="2:27" ht="15.75" customHeight="1">
      <c r="B44" s="223" t="s">
        <v>377</v>
      </c>
      <c r="C44" s="223"/>
      <c r="D44" s="223"/>
      <c r="E44" s="223"/>
      <c r="F44" s="223"/>
      <c r="G44" s="223"/>
      <c r="H44" s="223"/>
      <c r="I44" s="223"/>
      <c r="J44" s="223"/>
      <c r="K44" s="223"/>
      <c r="L44" s="223"/>
      <c r="M44" s="223"/>
      <c r="N44" s="223"/>
      <c r="O44" s="223"/>
      <c r="P44" s="223"/>
      <c r="Q44" s="223"/>
      <c r="R44" s="223"/>
      <c r="S44" s="223"/>
      <c r="T44" s="223"/>
      <c r="U44" s="223"/>
      <c r="V44" s="223"/>
      <c r="W44" s="223"/>
      <c r="X44" s="223"/>
      <c r="Z44" s="265"/>
    </row>
    <row r="45" spans="2:27" ht="45" customHeight="1">
      <c r="B45" s="266" t="s">
        <v>438</v>
      </c>
      <c r="C45" s="266"/>
      <c r="D45" s="266"/>
      <c r="E45" s="266"/>
      <c r="F45" s="266"/>
      <c r="G45" s="266"/>
      <c r="H45" s="266"/>
      <c r="I45" s="266"/>
      <c r="J45" s="266"/>
      <c r="K45" s="266"/>
      <c r="L45" s="266"/>
      <c r="M45" s="266"/>
      <c r="N45" s="266"/>
      <c r="O45" s="266"/>
      <c r="P45" s="266"/>
      <c r="Q45" s="266"/>
      <c r="R45" s="266"/>
      <c r="S45" s="266"/>
      <c r="T45" s="266"/>
      <c r="U45" s="266"/>
      <c r="V45" s="266"/>
      <c r="W45" s="266"/>
      <c r="X45" s="266"/>
      <c r="Y45" s="252"/>
      <c r="Z45" s="252"/>
      <c r="AA45" s="252"/>
    </row>
    <row r="46" spans="2:27" ht="18" customHeight="1">
      <c r="B46" s="267" t="s">
        <v>379</v>
      </c>
      <c r="C46" s="267"/>
      <c r="D46" s="267"/>
      <c r="E46" s="267"/>
      <c r="F46" s="267"/>
      <c r="G46" s="267"/>
      <c r="H46" s="267"/>
      <c r="I46" s="267"/>
      <c r="J46" s="267"/>
      <c r="K46" s="267"/>
      <c r="L46" s="267"/>
      <c r="M46" s="267"/>
      <c r="N46" s="267"/>
      <c r="O46" s="267"/>
      <c r="P46" s="267"/>
      <c r="Q46" s="267"/>
      <c r="R46" s="267"/>
      <c r="S46" s="267"/>
      <c r="T46" s="267"/>
      <c r="U46" s="267"/>
      <c r="V46" s="267"/>
      <c r="W46" s="267"/>
      <c r="X46" s="267"/>
      <c r="Y46" s="268"/>
      <c r="Z46" s="256"/>
      <c r="AA46" s="254"/>
    </row>
    <row r="47" spans="2:27" ht="32.25" customHeight="1">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8"/>
      <c r="Z47" s="256"/>
      <c r="AA47" s="254"/>
    </row>
    <row r="48" spans="2:27" ht="15.75" customHeight="1">
      <c r="B48" s="267" t="s">
        <v>381</v>
      </c>
      <c r="C48" s="267"/>
      <c r="D48" s="267"/>
      <c r="E48" s="267"/>
      <c r="F48" s="267"/>
      <c r="G48" s="267"/>
      <c r="H48" s="267"/>
      <c r="I48" s="267"/>
      <c r="J48" s="267"/>
      <c r="K48" s="267"/>
      <c r="L48" s="267"/>
      <c r="M48" s="267"/>
      <c r="N48" s="267"/>
      <c r="O48" s="267"/>
      <c r="P48" s="267"/>
      <c r="Q48" s="267"/>
      <c r="R48" s="267"/>
      <c r="S48" s="267"/>
      <c r="T48" s="267"/>
      <c r="U48" s="267"/>
      <c r="V48" s="267"/>
      <c r="W48" s="267"/>
      <c r="X48" s="267"/>
      <c r="Y48" s="268"/>
      <c r="Z48" s="256"/>
      <c r="AA48" s="254"/>
    </row>
    <row r="49" spans="2:27" ht="15" customHeight="1">
      <c r="B49" s="270" t="s">
        <v>3</v>
      </c>
      <c r="C49" s="271" t="s">
        <v>382</v>
      </c>
      <c r="D49" s="271"/>
      <c r="E49" s="272" t="s">
        <v>383</v>
      </c>
      <c r="F49" s="272"/>
      <c r="G49" s="272"/>
      <c r="H49" s="272"/>
      <c r="I49" s="272"/>
      <c r="J49" s="272"/>
      <c r="K49" s="272"/>
      <c r="L49" s="272" t="s">
        <v>384</v>
      </c>
      <c r="M49" s="272"/>
      <c r="N49" s="272"/>
      <c r="O49" s="272"/>
      <c r="P49" s="272"/>
      <c r="Q49" s="272"/>
      <c r="R49" s="272"/>
      <c r="S49" s="272"/>
      <c r="T49" s="272" t="s">
        <v>385</v>
      </c>
      <c r="U49" s="272"/>
      <c r="V49" s="272"/>
      <c r="W49" s="272"/>
      <c r="X49" s="272"/>
      <c r="Y49" s="268"/>
      <c r="Z49" s="256"/>
      <c r="AA49" s="254"/>
    </row>
    <row r="50" spans="2:27" ht="33" customHeight="1">
      <c r="B50" s="273">
        <v>1</v>
      </c>
      <c r="C50" s="274">
        <v>44781</v>
      </c>
      <c r="D50" s="274"/>
      <c r="E50" s="275" t="s">
        <v>386</v>
      </c>
      <c r="F50" s="275"/>
      <c r="G50" s="275"/>
      <c r="H50" s="275"/>
      <c r="I50" s="275"/>
      <c r="J50" s="275"/>
      <c r="K50" s="275"/>
      <c r="L50" s="275" t="s">
        <v>439</v>
      </c>
      <c r="M50" s="275"/>
      <c r="N50" s="275"/>
      <c r="O50" s="275"/>
      <c r="P50" s="275"/>
      <c r="Q50" s="275"/>
      <c r="R50" s="275"/>
      <c r="S50" s="275"/>
      <c r="T50" s="274">
        <v>44783</v>
      </c>
      <c r="U50" s="274"/>
      <c r="V50" s="274"/>
      <c r="W50" s="274"/>
      <c r="X50" s="274"/>
      <c r="Y50" s="268"/>
      <c r="Z50" s="256"/>
      <c r="AA50" s="254"/>
    </row>
    <row r="51" spans="2:27" ht="23.25" customHeight="1">
      <c r="B51" s="273"/>
      <c r="C51" s="274"/>
      <c r="D51" s="274"/>
      <c r="E51" s="275"/>
      <c r="F51" s="275"/>
      <c r="G51" s="275"/>
      <c r="H51" s="275"/>
      <c r="I51" s="275"/>
      <c r="J51" s="275"/>
      <c r="K51" s="275"/>
      <c r="L51" s="275"/>
      <c r="M51" s="275"/>
      <c r="N51" s="275"/>
      <c r="O51" s="275"/>
      <c r="P51" s="275"/>
      <c r="Q51" s="275"/>
      <c r="R51" s="275"/>
      <c r="S51" s="275"/>
      <c r="T51" s="274"/>
      <c r="U51" s="274"/>
      <c r="V51" s="274"/>
      <c r="W51" s="274"/>
      <c r="X51" s="274"/>
      <c r="Y51" s="268"/>
      <c r="Z51" s="256"/>
      <c r="AA51" s="254"/>
    </row>
    <row r="52" spans="2:27" ht="15" customHeight="1">
      <c r="B52" s="276"/>
      <c r="C52" s="226"/>
      <c r="D52" s="226"/>
      <c r="E52" s="226"/>
      <c r="F52" s="226"/>
      <c r="G52" s="226"/>
      <c r="H52" s="226"/>
      <c r="I52" s="226"/>
      <c r="J52" s="226"/>
      <c r="K52" s="226"/>
      <c r="L52" s="226"/>
      <c r="M52" s="226"/>
      <c r="N52" s="226"/>
      <c r="O52" s="226"/>
      <c r="P52" s="226"/>
      <c r="Q52" s="226"/>
      <c r="R52" s="226"/>
      <c r="S52" s="226"/>
      <c r="T52" s="226"/>
      <c r="U52" s="226"/>
      <c r="V52" s="226"/>
      <c r="W52" s="226"/>
      <c r="X52" s="226"/>
      <c r="Y52" s="268"/>
      <c r="Z52" s="256"/>
      <c r="AA52" s="254"/>
    </row>
    <row r="53" spans="2:27" ht="15" customHeight="1">
      <c r="B53" s="276"/>
      <c r="C53" s="226"/>
      <c r="D53" s="226"/>
      <c r="E53" s="226"/>
      <c r="F53" s="226"/>
      <c r="G53" s="226"/>
      <c r="H53" s="226"/>
      <c r="I53" s="226"/>
      <c r="J53" s="226"/>
      <c r="K53" s="226"/>
      <c r="L53" s="226"/>
      <c r="M53" s="226"/>
      <c r="N53" s="226"/>
      <c r="O53" s="226"/>
      <c r="P53" s="226"/>
      <c r="Q53" s="226"/>
      <c r="R53" s="226"/>
      <c r="S53" s="226"/>
      <c r="T53" s="226"/>
      <c r="U53" s="226"/>
      <c r="V53" s="226"/>
      <c r="W53" s="226"/>
      <c r="X53" s="226"/>
      <c r="Y53" s="268"/>
      <c r="Z53" s="256"/>
      <c r="AA53" s="254"/>
    </row>
    <row r="54" spans="2:27" ht="15" customHeight="1">
      <c r="B54" s="276"/>
      <c r="C54" s="226"/>
      <c r="D54" s="226"/>
      <c r="E54" s="226"/>
      <c r="F54" s="226"/>
      <c r="G54" s="226"/>
      <c r="H54" s="226"/>
      <c r="I54" s="226"/>
      <c r="J54" s="226"/>
      <c r="K54" s="226"/>
      <c r="L54" s="226"/>
      <c r="M54" s="226"/>
      <c r="N54" s="226"/>
      <c r="O54" s="226"/>
      <c r="P54" s="226"/>
      <c r="Q54" s="226"/>
      <c r="R54" s="226"/>
      <c r="S54" s="226"/>
      <c r="T54" s="226"/>
      <c r="U54" s="226"/>
      <c r="V54" s="226"/>
      <c r="W54" s="226"/>
      <c r="X54" s="226"/>
      <c r="Y54" s="268"/>
      <c r="Z54" s="256"/>
      <c r="AA54" s="254"/>
    </row>
    <row r="55" spans="2:27" ht="15" customHeight="1">
      <c r="B55" s="277" t="s">
        <v>388</v>
      </c>
      <c r="C55" s="277"/>
      <c r="D55" s="277"/>
      <c r="E55" s="277"/>
      <c r="F55" s="277"/>
      <c r="G55" s="277"/>
      <c r="H55" s="277"/>
      <c r="I55" s="277"/>
      <c r="J55" s="277"/>
      <c r="K55" s="277"/>
      <c r="L55" s="277"/>
      <c r="M55" s="277"/>
      <c r="N55" s="277"/>
      <c r="O55" s="277"/>
      <c r="P55" s="277"/>
      <c r="Q55" s="277"/>
      <c r="R55" s="277"/>
      <c r="S55" s="277"/>
      <c r="T55" s="277"/>
      <c r="U55" s="277"/>
      <c r="V55" s="277"/>
      <c r="W55" s="277"/>
      <c r="X55" s="277"/>
      <c r="Y55" s="268"/>
      <c r="Z55" s="256"/>
      <c r="AA55" s="254"/>
    </row>
    <row r="56" spans="2:27" ht="26.25" customHeight="1">
      <c r="B56" s="278" t="s">
        <v>389</v>
      </c>
      <c r="C56" s="226" t="s">
        <v>390</v>
      </c>
      <c r="D56" s="226"/>
      <c r="E56" s="226"/>
      <c r="F56" s="226"/>
      <c r="G56" s="226"/>
      <c r="H56" s="226"/>
      <c r="I56" s="226"/>
      <c r="J56" s="226"/>
      <c r="K56" s="226"/>
      <c r="L56" s="226"/>
      <c r="M56" s="226"/>
      <c r="N56" s="279" t="s">
        <v>391</v>
      </c>
      <c r="O56" s="279"/>
      <c r="P56" s="226" t="s">
        <v>392</v>
      </c>
      <c r="Q56" s="226"/>
      <c r="R56" s="226"/>
      <c r="S56" s="226"/>
      <c r="T56" s="226"/>
      <c r="U56" s="226"/>
      <c r="V56" s="226"/>
      <c r="W56" s="226"/>
      <c r="X56" s="226"/>
    </row>
    <row r="57" spans="2:27" ht="24" customHeight="1">
      <c r="B57" s="278" t="s">
        <v>393</v>
      </c>
      <c r="C57" s="226" t="s">
        <v>394</v>
      </c>
      <c r="D57" s="226"/>
      <c r="E57" s="226"/>
      <c r="F57" s="226"/>
      <c r="G57" s="226"/>
      <c r="H57" s="226"/>
      <c r="I57" s="226"/>
      <c r="J57" s="226"/>
      <c r="K57" s="226"/>
      <c r="L57" s="226"/>
      <c r="M57" s="226"/>
      <c r="N57" s="279" t="s">
        <v>391</v>
      </c>
      <c r="O57" s="279"/>
      <c r="P57" s="226" t="s">
        <v>392</v>
      </c>
      <c r="Q57" s="226"/>
      <c r="R57" s="226"/>
      <c r="S57" s="226"/>
      <c r="T57" s="226"/>
      <c r="U57" s="226"/>
      <c r="V57" s="226"/>
      <c r="W57" s="226"/>
      <c r="X57" s="226"/>
    </row>
    <row r="58" spans="2:27" ht="27" customHeight="1">
      <c r="B58" s="278" t="s">
        <v>395</v>
      </c>
      <c r="C58" s="226" t="s">
        <v>396</v>
      </c>
      <c r="D58" s="226"/>
      <c r="E58" s="226"/>
      <c r="F58" s="226"/>
      <c r="G58" s="226"/>
      <c r="H58" s="226"/>
      <c r="I58" s="226"/>
      <c r="J58" s="226"/>
      <c r="K58" s="226"/>
      <c r="L58" s="226"/>
      <c r="M58" s="226"/>
      <c r="N58" s="279" t="s">
        <v>391</v>
      </c>
      <c r="O58" s="279"/>
      <c r="P58" s="226" t="s">
        <v>397</v>
      </c>
      <c r="Q58" s="226"/>
      <c r="R58" s="226"/>
      <c r="S58" s="226"/>
      <c r="T58" s="226"/>
      <c r="U58" s="226"/>
      <c r="V58" s="226"/>
      <c r="W58" s="226"/>
      <c r="X58" s="226"/>
    </row>
    <row r="59" spans="2:27" ht="13.5" customHeight="1">
      <c r="B59" s="277" t="s">
        <v>398</v>
      </c>
      <c r="C59" s="277"/>
      <c r="D59" s="277"/>
      <c r="E59" s="277"/>
      <c r="F59" s="277"/>
      <c r="G59" s="277"/>
      <c r="H59" s="277"/>
      <c r="I59" s="277"/>
      <c r="J59" s="277"/>
      <c r="K59" s="277"/>
      <c r="L59" s="277"/>
      <c r="M59" s="277"/>
      <c r="N59" s="277"/>
      <c r="O59" s="277"/>
      <c r="P59" s="277"/>
      <c r="Q59" s="277"/>
      <c r="R59" s="277"/>
      <c r="S59" s="277"/>
      <c r="T59" s="277"/>
      <c r="U59" s="277"/>
      <c r="V59" s="277"/>
      <c r="W59" s="277"/>
      <c r="X59" s="277"/>
    </row>
    <row r="60" spans="2:27" ht="21.75" customHeight="1">
      <c r="B60" s="280" t="s">
        <v>399</v>
      </c>
      <c r="C60" s="226" t="s">
        <v>400</v>
      </c>
      <c r="D60" s="226"/>
      <c r="E60" s="226"/>
      <c r="F60" s="226"/>
      <c r="G60" s="226"/>
      <c r="H60" s="226"/>
      <c r="I60" s="226"/>
      <c r="J60" s="226"/>
      <c r="K60" s="226"/>
      <c r="L60" s="226"/>
      <c r="M60" s="226"/>
      <c r="N60" s="279" t="s">
        <v>391</v>
      </c>
      <c r="O60" s="279"/>
      <c r="P60" s="226" t="s">
        <v>401</v>
      </c>
      <c r="Q60" s="226"/>
      <c r="R60" s="226"/>
      <c r="S60" s="226"/>
      <c r="T60" s="226"/>
      <c r="U60" s="226"/>
      <c r="V60" s="226"/>
      <c r="W60" s="226"/>
      <c r="X60" s="226"/>
    </row>
    <row r="61" spans="2:27" ht="21.75" customHeight="1">
      <c r="B61" s="280" t="s">
        <v>402</v>
      </c>
      <c r="C61" s="226" t="s">
        <v>403</v>
      </c>
      <c r="D61" s="226"/>
      <c r="E61" s="226"/>
      <c r="F61" s="226"/>
      <c r="G61" s="226"/>
      <c r="H61" s="226"/>
      <c r="I61" s="226"/>
      <c r="J61" s="226"/>
      <c r="K61" s="226"/>
      <c r="L61" s="226"/>
      <c r="M61" s="226"/>
      <c r="N61" s="279" t="s">
        <v>391</v>
      </c>
      <c r="O61" s="279"/>
      <c r="P61" s="226" t="s">
        <v>401</v>
      </c>
      <c r="Q61" s="226"/>
      <c r="R61" s="226"/>
      <c r="S61" s="226"/>
      <c r="T61" s="226"/>
      <c r="U61" s="226"/>
      <c r="V61" s="226"/>
      <c r="W61" s="226"/>
      <c r="X61" s="226"/>
    </row>
  </sheetData>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B8:X8 G16:J17 G11:O11 B21:D21 B13:E13" xr:uid="{ED97BF6D-FB9B-4359-96DE-FD7C9E324F03}">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Roman,Normal"&amp;12&amp;A</oddHeader>
    <oddFooter>&amp;C&amp;"Times New Roman,Normal"&amp;12Página &amp;P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SharedWithUsers xmlns="3a419710-061f-4995-8b04-57c8eb5850f2">
      <UserInfo>
        <DisplayName>Yenny Andrea Corzo Caceres</DisplayName>
        <AccountId>36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64BB3-C5A0-4525-9532-5DDDC56C2C5D}">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78B17569-4692-496F-AAA7-8F42AA724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923556-8E6D-49D6-A72E-7DED9C0D31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PLAN DE ACCION</vt:lpstr>
      <vt:lpstr>IN-PEI-MP-001</vt:lpstr>
      <vt:lpstr>IN-PEI-MP-004</vt:lpstr>
      <vt:lpstr>IN-PEI-MP-005</vt:lpstr>
      <vt:lpstr>'IN-PEI-MP-001'!Área_de_impresión</vt:lpstr>
      <vt:lpstr>'IN-PEI-MP-004'!Área_de_impresión</vt:lpstr>
      <vt:lpstr>'IN-PEI-MP-005'!Área_de_impresión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yuli peña</cp:lastModifiedBy>
  <cp:revision>1</cp:revision>
  <dcterms:created xsi:type="dcterms:W3CDTF">2022-08-25T09:46:51Z</dcterms:created>
  <dcterms:modified xsi:type="dcterms:W3CDTF">2022-09-23T16:03:35Z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