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94EEDB9E-9273-4DB5-A41E-9E2C236FA99C}" xr6:coauthVersionLast="45" xr6:coauthVersionMax="47" xr10:uidLastSave="{00000000-0000-0000-0000-000000000000}"/>
  <bookViews>
    <workbookView xWindow="-120" yWindow="-120" windowWidth="29040" windowHeight="15840" xr2:uid="{00000000-000D-0000-FFFF-FFFF00000000}"/>
  </bookViews>
  <sheets>
    <sheet name="PLAN DE ACCION" sheetId="7" r:id="rId1"/>
    <sheet name="IN-PEI GES-GFI-001" sheetId="16" r:id="rId2"/>
    <sheet name="IN-PEI GES-GFI-002" sheetId="17" r:id="rId3"/>
    <sheet name="Hoja1" sheetId="12" state="hidden" r:id="rId4"/>
    <sheet name="lista" sheetId="15" state="hidden" r:id="rId5"/>
  </sheets>
  <externalReferences>
    <externalReference r:id="rId6"/>
    <externalReference r:id="rId7"/>
  </externalReferences>
  <definedNames>
    <definedName name="_100.000_aportes_realizados_en_la_plataforma__Bogotá_Abierta" localSheetId="1">#REF!</definedName>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1">#REF!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 localSheetId="1">#REF!</definedName>
    <definedName name="_1013_Formación_para_una_participación_ciudadana_incidente_en_los_asuntos_públicos_de_la_ciudad." localSheetId="2">#REF!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0" hidden="1">'PLAN DE ACCION'!$A$25:$AW$62</definedName>
    <definedName name="_Llevar_a_un_100__la_implementación_de_las_leyes_1712_de_2014_y_1474_de_2011" localSheetId="1">#REF!</definedName>
    <definedName name="_Llevar_a_un_100__la_implementación_de_las_leyes_1712_de_2014_y_1474_de_2011" localSheetId="2">#REF!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 GES-GFI-001'!$A$1:$X$63</definedName>
    <definedName name="_xlnm.Print_Area" localSheetId="2">'IN-PEI GES-GFI-002'!$A$1:$X$61</definedName>
    <definedName name="Atender_20_puntos_de_Participación_IDPAC" localSheetId="1">#REF!</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1">#REF!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1">#REF!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17" l="1"/>
  <c r="C34" i="17"/>
  <c r="D33" i="17"/>
  <c r="C33" i="17"/>
  <c r="D32" i="17"/>
  <c r="C32" i="17"/>
  <c r="D31" i="17"/>
  <c r="C31" i="17"/>
  <c r="E31" i="17" s="1"/>
  <c r="D42" i="16"/>
  <c r="C42" i="16"/>
  <c r="D41" i="16"/>
  <c r="C41" i="16"/>
  <c r="E31" i="16" s="1"/>
  <c r="D40" i="16"/>
  <c r="C40" i="16"/>
  <c r="D39" i="16"/>
  <c r="C39" i="16"/>
  <c r="D38" i="16"/>
  <c r="C38" i="16"/>
  <c r="D37" i="16"/>
  <c r="C37" i="16"/>
  <c r="D36" i="16"/>
  <c r="C36" i="16"/>
  <c r="D35" i="16"/>
  <c r="C35" i="16"/>
  <c r="D34" i="16"/>
  <c r="C34" i="16"/>
  <c r="D33" i="16"/>
  <c r="C33" i="16"/>
  <c r="D32" i="16"/>
  <c r="C32" i="16"/>
  <c r="D31" i="16"/>
  <c r="C31" i="16"/>
  <c r="AR40" i="7" l="1"/>
  <c r="AP82" i="7"/>
  <c r="N46" i="7" l="1"/>
  <c r="N42" i="7"/>
  <c r="N38" i="7"/>
  <c r="N34" i="7"/>
  <c r="N30" i="7"/>
  <c r="N26" i="7"/>
  <c r="AR57" i="7" l="1"/>
  <c r="AR56" i="7"/>
  <c r="AR55" i="7"/>
  <c r="AR54" i="7"/>
  <c r="AN54" i="7"/>
  <c r="O38" i="7"/>
  <c r="O34" i="7"/>
  <c r="AN34" i="7"/>
  <c r="AN38" i="7"/>
  <c r="O30" i="7"/>
  <c r="O26" i="7"/>
  <c r="AS54" i="7" l="1"/>
  <c r="K81" i="7"/>
  <c r="K77" i="7"/>
  <c r="K73" i="7"/>
  <c r="O50" i="7"/>
  <c r="O46" i="7" l="1"/>
  <c r="O42" i="7"/>
  <c r="AJ81" i="7"/>
  <c r="AP84" i="7" l="1"/>
  <c r="AP83" i="7"/>
  <c r="AP81" i="7"/>
  <c r="AP80" i="7"/>
  <c r="AP79" i="7"/>
  <c r="AP78" i="7"/>
  <c r="AP77" i="7"/>
  <c r="AJ77" i="7"/>
  <c r="AP76" i="7"/>
  <c r="AP75" i="7"/>
  <c r="AP74" i="7"/>
  <c r="AP73" i="7"/>
  <c r="AJ73" i="7"/>
  <c r="AR53" i="7"/>
  <c r="AR52" i="7"/>
  <c r="AR51" i="7"/>
  <c r="AR50" i="7"/>
  <c r="AN50" i="7"/>
  <c r="AR45" i="7"/>
  <c r="AR44" i="7"/>
  <c r="AR43" i="7"/>
  <c r="AR42" i="7"/>
  <c r="AN42" i="7"/>
  <c r="AR41" i="7"/>
  <c r="AR39" i="7"/>
  <c r="AR38" i="7"/>
  <c r="AR37" i="7"/>
  <c r="AR36" i="7"/>
  <c r="AR35" i="7"/>
  <c r="AR34" i="7"/>
  <c r="AR33" i="7"/>
  <c r="AR32" i="7"/>
  <c r="AR31" i="7"/>
  <c r="AR30" i="7"/>
  <c r="AN30" i="7"/>
  <c r="AR49" i="7"/>
  <c r="AR48" i="7"/>
  <c r="AR47" i="7"/>
  <c r="AR46" i="7"/>
  <c r="AN46" i="7"/>
  <c r="AR61" i="7"/>
  <c r="AR60" i="7"/>
  <c r="AR59" i="7"/>
  <c r="AR58" i="7"/>
  <c r="AN58" i="7"/>
  <c r="AR29" i="7"/>
  <c r="AR28" i="7"/>
  <c r="AR27" i="7"/>
  <c r="AR26" i="7"/>
  <c r="AQ73" i="7" l="1"/>
  <c r="AQ81" i="7"/>
  <c r="AQ77" i="7"/>
  <c r="AS50" i="7"/>
  <c r="AS46" i="7"/>
  <c r="AS30" i="7"/>
  <c r="AS38" i="7"/>
  <c r="AS26" i="7"/>
  <c r="AS58" i="7"/>
  <c r="AS34" i="7"/>
  <c r="AS42" i="7"/>
  <c r="AQ85" i="7" l="1"/>
  <c r="AS62" i="7"/>
  <c r="R89" i="7" l="1"/>
  <c r="AN26" i="7"/>
</calcChain>
</file>

<file path=xl/sharedStrings.xml><?xml version="1.0" encoding="utf-8"?>
<sst xmlns="http://schemas.openxmlformats.org/spreadsheetml/2006/main" count="1174" uniqueCount="801">
  <si>
    <t>CÓDIGO</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</si>
  <si>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</si>
  <si>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</si>
  <si>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</si>
  <si>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</si>
  <si>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</si>
  <si>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</si>
  <si>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</si>
  <si>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</si>
  <si>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</si>
  <si>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</si>
  <si>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Subdirección técnica administrativa y financiera - financiera</t>
  </si>
  <si>
    <t>Proceso:</t>
  </si>
  <si>
    <t>Gestión Financiera</t>
  </si>
  <si>
    <t>Recursos: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</si>
  <si>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</si>
  <si>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</si>
  <si>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</si>
  <si>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</si>
  <si>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</si>
  <si>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</si>
  <si>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</si>
  <si>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</si>
  <si>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</si>
  <si>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</si>
  <si>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</si>
  <si>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</si>
  <si>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</si>
  <si>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</si>
  <si>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</si>
  <si>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</si>
  <si>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</si>
  <si>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</si>
  <si>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</si>
  <si>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</si>
  <si>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</si>
  <si>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</si>
  <si>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</si>
  <si>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Definición de iniciativa</t>
  </si>
  <si>
    <t>Criterios mínimos de calidad</t>
  </si>
  <si>
    <t>Código de la actividad</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</si>
  <si>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</si>
  <si>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</si>
  <si>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</si>
  <si>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</si>
  <si>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</si>
  <si>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</si>
  <si>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</si>
  <si>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</si>
  <si>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</si>
  <si>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</si>
  <si>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</si>
  <si>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</si>
  <si>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</si>
  <si>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</si>
  <si>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</si>
  <si>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</si>
  <si>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</si>
  <si>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 xml:space="preserve">
Fortalecimiento de actividades de apoyo administrativo</t>
  </si>
  <si>
    <t>Implementar acciones que conduzcan a la eficacia del sistema financiero del IDIPRON</t>
  </si>
  <si>
    <t>Son las acciones a implementar que permitan lograr que el flujo de información financiera sea oportuna y de calidad conforme a los lineamientos establecidos.</t>
  </si>
  <si>
    <t xml:space="preserve">Actualización (Cuando aplique), formulación y seguimiento del plan de sostenibilidad contable 
Seguimiento  a la ejecución presupuestal de vigencias y reservas
Asociar el Plan de Cuentas presupuestales al sistema de información de la entidad
Creación y publicación del manual operativo de políticas contables
</t>
  </si>
  <si>
    <t>PAI-GF-2022-01</t>
  </si>
  <si>
    <t>Realizar actividades que permitan definir al plan de sostenibilidad contable para aprobación ante comité Comité de Sostenibilidad Contable y posteriormente socialización y publicación</t>
  </si>
  <si>
    <t>2 mesas de trabajo</t>
  </si>
  <si>
    <t>Actas de mesa de trabajo para determinar las necesidades de cambios en el Plan de Sostenibilidad Contable y Plan de Sostenibilidad Contable</t>
  </si>
  <si>
    <t>No aplica</t>
  </si>
  <si>
    <t>Subdirección Administrativa y Financiera
Área de Contabilidad</t>
  </si>
  <si>
    <r>
      <rPr>
        <b/>
        <sz val="12"/>
        <rFont val="Arial"/>
        <family val="2"/>
      </rPr>
      <t xml:space="preserve">Primer Trimestre: 
</t>
    </r>
    <r>
      <rPr>
        <sz val="12"/>
        <rFont val="Arial"/>
        <family val="2"/>
      </rPr>
      <t>Se realizaron mesas de trabajo con las áreas de gestión para mirar lo relacionado a la actualización del Plan de Sostenibilidad Contable
Se aprueba en el primer comité de sostenibilidad del 2022 la actualización del Plan de Sostenibilidad Contable de la Entidad.</t>
    </r>
  </si>
  <si>
    <r>
      <rPr>
        <b/>
        <sz val="12"/>
        <rFont val="Arial"/>
        <family val="2"/>
      </rPr>
      <t xml:space="preserve">Primer Trimestre: : 
</t>
    </r>
    <r>
      <rPr>
        <sz val="12"/>
        <rFont val="Arial"/>
        <family val="2"/>
      </rPr>
      <t>Actas de las mesas de trabajo
Acta No 001 del Comité de Sostenibilidad contable año 2022</t>
    </r>
  </si>
  <si>
    <r>
      <rPr>
        <b/>
        <sz val="12"/>
        <rFont val="Arial"/>
        <family val="2"/>
      </rPr>
      <t xml:space="preserve">Primer Trimestre: 
</t>
    </r>
    <r>
      <rPr>
        <sz val="12"/>
        <rFont val="Arial"/>
        <family val="2"/>
      </rPr>
      <t>No se presentaron limitantes en éste periodo</t>
    </r>
  </si>
  <si>
    <r>
      <rPr>
        <b/>
        <sz val="12"/>
        <rFont val="Arial"/>
        <family val="2"/>
      </rPr>
      <t>Segundo Trimestre:</t>
    </r>
    <r>
      <rPr>
        <sz val="12"/>
        <rFont val="Arial"/>
        <family val="2"/>
      </rPr>
      <t xml:space="preserve">
La Subdireccion  Técnica , Administrativa y Financiera, socializa  a traves del correo la circular No 15 y el  Plan de Sostenibilidad contable</t>
    </r>
  </si>
  <si>
    <r>
      <rPr>
        <b/>
        <sz val="12"/>
        <rFont val="Arial"/>
        <family val="2"/>
      </rPr>
      <t>Segundo Trimestre:</t>
    </r>
    <r>
      <rPr>
        <sz val="12"/>
        <rFont val="Arial"/>
        <family val="2"/>
      </rPr>
      <t xml:space="preserve">
Correo de socialización
Circular No 15 del 27 mayo 2022
Manual de Sostenibilidad Contable aprobado</t>
    </r>
  </si>
  <si>
    <r>
      <rPr>
        <b/>
        <sz val="12"/>
        <rFont val="Arial"/>
        <family val="2"/>
      </rPr>
      <t xml:space="preserve">Segundo Trimestre:
</t>
    </r>
    <r>
      <rPr>
        <sz val="12"/>
        <rFont val="Arial"/>
        <family val="2"/>
      </rPr>
      <t>No se presentaron limitantes en éste periodo</t>
    </r>
  </si>
  <si>
    <t>Tercer Trimestre</t>
  </si>
  <si>
    <t>Cuarto Trimestre</t>
  </si>
  <si>
    <t>PAI-GF-2022-02</t>
  </si>
  <si>
    <t>Realizar mesa de trabajo trimestral, sobre los saldos recíprocos con los diferentes convenios en el proyecto 7726, a reportar en forma conciliada con los Entes con quienes se han celebrado.</t>
  </si>
  <si>
    <t>4 mesas de trabajo</t>
  </si>
  <si>
    <t xml:space="preserve">Actas de mesas de trabajo sobre los saldos recíprocos </t>
  </si>
  <si>
    <r>
      <rPr>
        <b/>
        <sz val="12"/>
        <rFont val="Arial"/>
        <family val="2"/>
      </rPr>
      <t xml:space="preserve">Primer Trimestre: </t>
    </r>
    <r>
      <rPr>
        <sz val="12"/>
        <rFont val="Arial"/>
        <family val="2"/>
      </rPr>
      <t xml:space="preserve">
Se realizó mesa de trabajo con el proyecto 7726 - Convenios, con el fin de hacer  seguimiento de los saldos de las cuentas recíprocas Vigencia 2021</t>
    </r>
  </si>
  <si>
    <r>
      <rPr>
        <b/>
        <sz val="12"/>
        <rFont val="Arial"/>
        <family val="2"/>
      </rPr>
      <t xml:space="preserve">Primer Trimestre: </t>
    </r>
    <r>
      <rPr>
        <sz val="12"/>
        <rFont val="Arial"/>
        <family val="2"/>
      </rPr>
      <t xml:space="preserve"> 
Acta y listado de asistencia mesa de trabajo</t>
    </r>
  </si>
  <si>
    <r>
      <rPr>
        <b/>
        <sz val="12"/>
        <rFont val="Arial"/>
        <family val="2"/>
      </rPr>
      <t xml:space="preserve">Primer Trimestre: </t>
    </r>
    <r>
      <rPr>
        <sz val="12"/>
        <rFont val="Arial"/>
        <family val="2"/>
      </rPr>
      <t xml:space="preserve">
Se presenta dificultad en la utilización de las cuentas por parte de las entidades, en el momento de la liquidación de los convenios interadministrativos.</t>
    </r>
  </si>
  <si>
    <r>
      <rPr>
        <b/>
        <sz val="12"/>
        <color rgb="FF000000"/>
        <rFont val="Arial"/>
        <family val="2"/>
      </rPr>
      <t xml:space="preserve">Segundo Trimestre:
</t>
    </r>
    <r>
      <rPr>
        <sz val="12"/>
        <color rgb="FF000000"/>
        <rFont val="Arial"/>
        <family val="2"/>
      </rPr>
      <t>El 4 mayo de 2022 se realizó el primer seguimiento a diferencias de saldos operaciones recíprocas</t>
    </r>
  </si>
  <si>
    <r>
      <rPr>
        <b/>
        <sz val="12"/>
        <color rgb="FF000000"/>
        <rFont val="Arial"/>
        <family val="2"/>
      </rPr>
      <t xml:space="preserve">Segundo Trimestre:
</t>
    </r>
    <r>
      <rPr>
        <sz val="12"/>
        <color rgb="FF000000"/>
        <rFont val="Arial"/>
        <family val="2"/>
      </rPr>
      <t>Listado de asistencia.
Acta Seguimiento saldos cuentas reciprocas Vigencia 2021</t>
    </r>
  </si>
  <si>
    <r>
      <rPr>
        <b/>
        <sz val="12"/>
        <rFont val="Arial"/>
        <family val="2"/>
      </rPr>
      <t>Segundo Trimestre:</t>
    </r>
    <r>
      <rPr>
        <sz val="12"/>
        <rFont val="Arial"/>
        <family val="2"/>
      </rPr>
      <t xml:space="preserve">
Las diferencias presentadas con las demás entidades corresponden a la clasicación de las cuentas contables, pero no a los valores reportados por parte  de IDIPRON, los cuales se encuentran conciliadas al 100%</t>
    </r>
  </si>
  <si>
    <t>PAI-GF-2022-03</t>
  </si>
  <si>
    <t>Divulgar 4 piezas comunicacionales en el semestre con las actividades propias del  área de Tesorería</t>
  </si>
  <si>
    <t>8 Piezas comunicacionales</t>
  </si>
  <si>
    <t>Piezas comunicacionales</t>
  </si>
  <si>
    <t>Subdirección Administrativa y Financiera
Área de Tesorería</t>
  </si>
  <si>
    <t>Primer Trimestre</t>
  </si>
  <si>
    <r>
      <rPr>
        <b/>
        <sz val="12"/>
        <rFont val="Arial"/>
        <family val="2"/>
      </rPr>
      <t>Segundo Trimestre:</t>
    </r>
    <r>
      <rPr>
        <sz val="12"/>
        <rFont val="Arial"/>
        <family val="2"/>
      </rPr>
      <t xml:space="preserve">
Se enviaron tres correos electrónicos al área de comunicaciones solicitando la creación de 3 piezas comunicacionales para que fueran socializadas por correo masivo </t>
    </r>
  </si>
  <si>
    <r>
      <rPr>
        <b/>
        <sz val="12"/>
        <rFont val="Arial"/>
        <family val="2"/>
      </rPr>
      <t>Segundo Trimestre:</t>
    </r>
    <r>
      <rPr>
        <sz val="12"/>
        <rFont val="Arial"/>
        <family val="2"/>
      </rPr>
      <t xml:space="preserve">
Correos enviando la solicitud de creación de la pieza al área de comunicaciones.
Correos enviados desde comunicaciones a todos con las piezas creadas.
Correo masivo enviado el 04.05.2022 sobre las cuentas bancarias desde las que se suben los pagos.
Correo masivo enviado el 05.05.2022 sobre las funciones del área de tesorería.
Correo masivo enviado el 10.06.2022 sobre legalizar las consignaciones.</t>
    </r>
  </si>
  <si>
    <r>
      <rPr>
        <b/>
        <sz val="12"/>
        <color rgb="FF000000"/>
        <rFont val="Arial"/>
        <family val="2"/>
      </rPr>
      <t xml:space="preserve">Segundo Trimestre:
</t>
    </r>
    <r>
      <rPr>
        <sz val="12"/>
        <color rgb="FF000000"/>
        <rFont val="Arial"/>
        <family val="2"/>
      </rPr>
      <t>No se presentaron limitantes en éste periodo</t>
    </r>
  </si>
  <si>
    <t>PAI-GF-2022-04</t>
  </si>
  <si>
    <t>Realizar el seguimiento mensual a las cuentas por cobrar de convenios y sanciones disciplinarias a las áreas correspondientes</t>
  </si>
  <si>
    <t>12 memorandos cuentas por cobrar
12 memorandos responsabilidad</t>
  </si>
  <si>
    <t>Memorandos cuentas por cobrar y memorandos responsabilidad</t>
  </si>
  <si>
    <r>
      <rPr>
        <b/>
        <sz val="12"/>
        <rFont val="Arial"/>
        <family val="2"/>
      </rPr>
      <t xml:space="preserve">Primer Trimestre:  </t>
    </r>
    <r>
      <rPr>
        <sz val="12"/>
        <rFont val="Arial"/>
        <family val="2"/>
      </rPr>
      <t xml:space="preserve">
Se envió mensualmente un memorando al área de jurídica relacionando la cartera de dudoso o difícil cobro correspondiente a sanciones disciplinarias.
Así mismo, se envió memorando  a Convenios proyecto 7726, Subdirección métodos educativos y operativa, Subdirección técnica administrativa y financiera y al área de Contabilidad indicando la cartera de convenios que supera 180 días.</t>
    </r>
  </si>
  <si>
    <r>
      <rPr>
        <b/>
        <sz val="12"/>
        <rFont val="Arial"/>
        <family val="2"/>
      </rPr>
      <t xml:space="preserve">Primer Trimestre:  </t>
    </r>
    <r>
      <rPr>
        <sz val="12"/>
        <rFont val="Arial"/>
        <family val="2"/>
      </rPr>
      <t xml:space="preserve">
Memorandos enviados de seguimiento cobro de cartera
Memorandos enviados de seguimiento sanciones disciplinarias</t>
    </r>
  </si>
  <si>
    <r>
      <rPr>
        <b/>
        <sz val="12"/>
        <rFont val="Arial"/>
        <family val="2"/>
      </rPr>
      <t>Segundo Trimestre:</t>
    </r>
    <r>
      <rPr>
        <sz val="12"/>
        <rFont val="Arial"/>
        <family val="2"/>
      </rPr>
      <t xml:space="preserve">
Se envió memorando al área de juridica relacionando la cartera de dudoso o difícil cobro correspondiente a sanciones disciplinarias, así como se envió  memorando  a Convenios proyecto 7726, Subdirección métodos educativos y operativa, Subdirección técnica administrativa y financiera y al área de Contabilidad indicando la cartera de convenios que supera 180 días.</t>
    </r>
  </si>
  <si>
    <r>
      <rPr>
        <b/>
        <sz val="12"/>
        <rFont val="Arial"/>
        <family val="2"/>
      </rPr>
      <t>Segundo Trimestre:</t>
    </r>
    <r>
      <rPr>
        <sz val="12"/>
        <rFont val="Arial"/>
        <family val="2"/>
      </rPr>
      <t xml:space="preserve">
Memorandos enviados de seguimiento cobro de cartera
Memorandos enviados de seguimiento de sanciones disciplinarias</t>
    </r>
  </si>
  <si>
    <t>PAI-GF-2022-05</t>
  </si>
  <si>
    <t>Creación y publicación del manual operativo de políticas contables</t>
  </si>
  <si>
    <t xml:space="preserve">1  manual operativo de políticas contables </t>
  </si>
  <si>
    <t>Manual Operativo de Políticas Contables</t>
  </si>
  <si>
    <t>Segundo Trimestre</t>
  </si>
  <si>
    <t>PAI-GF-2022-06</t>
  </si>
  <si>
    <t>Asociación de plan de cuentas presupuestales, verificación y conciliación de las ejecuciones presupuestales de vigencia y reserva</t>
  </si>
  <si>
    <t>12 reportes de seguimiento
1 Plan de Cuentas Presupuestales</t>
  </si>
  <si>
    <t>Reportes de seguimiento comparativo de los aplicativos BogData y SYSMAN
Plan de Cuentas Presupuestales</t>
  </si>
  <si>
    <t>Subdirección Administrativa y Financiera
Área de Presupuesto</t>
  </si>
  <si>
    <r>
      <rPr>
        <b/>
        <sz val="12"/>
        <rFont val="Arial"/>
        <family val="2"/>
      </rPr>
      <t xml:space="preserve">Primer Trimestre: 
</t>
    </r>
    <r>
      <rPr>
        <sz val="12"/>
        <rFont val="Arial"/>
        <family val="2"/>
      </rPr>
      <t>Se realizó el cargue del nuevo plan de cuentas presupuestales en el aplicativo SYSMAN, de acuerdo con lo dispuesto por la Secretaria Distrital de Hacienda.
Durante los tres primeros meses del año, se realizó revisión de la ejecución de vigencias y reservas SYSMAN vs BOGDATA, para identificar diferencias y posteriormente enviar el consolidado al área de tesorería, con el fin de hacer seguimiento e identificación de cuentas pendientes por tramitar en los aplicativos.</t>
    </r>
  </si>
  <si>
    <r>
      <rPr>
        <b/>
        <sz val="12"/>
        <rFont val="Arial"/>
        <family val="2"/>
      </rPr>
      <t xml:space="preserve">Primer Trimestre:  </t>
    </r>
    <r>
      <rPr>
        <sz val="12"/>
        <rFont val="Arial"/>
        <family val="2"/>
      </rPr>
      <t xml:space="preserve">
Archivo homologación plan de cuentas presupuestal 2022.
Pantallazos correos electrónicos enviados  al área de tesorería
</t>
    </r>
  </si>
  <si>
    <r>
      <rPr>
        <b/>
        <sz val="12"/>
        <rFont val="Arial"/>
        <family val="2"/>
      </rPr>
      <t xml:space="preserve">Primer Trimestre:  </t>
    </r>
    <r>
      <rPr>
        <sz val="12"/>
        <rFont val="Arial"/>
        <family val="2"/>
      </rPr>
      <t xml:space="preserve">
Una de las limitantes para el cargue del plan de cuentas presupuestal en el aplicativo SYSMAN fue la cantidad de caracteres que permite este aplicativo en los conceptos de gasto, ya que encontramos cuentas con un máximo de 20 caracteres y el máximo permitido en SYSMAN es de 11 caracteres, por lo cual se modificaron las cuentas con relación al aplicativo BOGDATA.
Para este primer trimestre, no se presentaron limitantes en el desarrollo de la conciliación de las ejecuciones presupuestales.</t>
    </r>
  </si>
  <si>
    <r>
      <rPr>
        <b/>
        <sz val="12"/>
        <rFont val="Arial"/>
        <family val="2"/>
      </rPr>
      <t xml:space="preserve">Segundo Trimestre: </t>
    </r>
    <r>
      <rPr>
        <sz val="12"/>
        <rFont val="Arial"/>
        <family val="2"/>
      </rPr>
      <t xml:space="preserve">
Durante el segundo trimestre del año, se realizó revisión de la ejecución de vigencias y reservas SYSMAN vs BOGDATA, para identificar diferencias y posteriormente enviar el consolidado al área de tesorería, con el fin de hacer seguimiento e identificación de cuentas pendientes por tramitar en los aplicativos.</t>
    </r>
  </si>
  <si>
    <r>
      <rPr>
        <b/>
        <sz val="12"/>
        <rFont val="Arial"/>
        <family val="2"/>
      </rPr>
      <t xml:space="preserve">Segundo Trimestre: </t>
    </r>
    <r>
      <rPr>
        <sz val="12"/>
        <rFont val="Arial"/>
        <family val="2"/>
      </rPr>
      <t xml:space="preserve">
Correos electronicos enviados al área de tesoreria con el cuadro comparativo de ejecución de vigencia y reservas del segundo trimestre.</t>
    </r>
  </si>
  <si>
    <r>
      <rPr>
        <b/>
        <sz val="12"/>
        <rFont val="Arial"/>
        <family val="2"/>
      </rPr>
      <t xml:space="preserve">Segundo Trimestre: </t>
    </r>
    <r>
      <rPr>
        <sz val="12"/>
        <rFont val="Arial"/>
        <family val="2"/>
      </rPr>
      <t xml:space="preserve">
Para el segundo trimestre de la vigencia 2022, aunque se presentaron diferencias en las ejecuciones correspondientes a vigencia y reserva, se identificarón estas diferencias y se tomaron las medidas correctivas, sin presentarse limitantes en el desarrollo de la actividad.</t>
    </r>
  </si>
  <si>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</si>
  <si>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</si>
  <si>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</si>
  <si>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</si>
  <si>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PAI-GF-2022-07</t>
  </si>
  <si>
    <t xml:space="preserve">Realizar actividades del proceso de gestión financiera para el fortalecimiento de la política de Seguimiento y evaluación del desempeño institucional </t>
  </si>
  <si>
    <t>10 monitoreos</t>
  </si>
  <si>
    <t>Matriz de excel de reporte
Pantallazo de cargue en drive de las evidencias
Correo electrónico de envió del monitoreo</t>
  </si>
  <si>
    <t xml:space="preserve">Plan de adecuación y sostenibilidad - Seguimiento y evaluación del desempeño institucional </t>
  </si>
  <si>
    <t>Subdirección Administrativa y Financiera
Área de Contabilidad
Tesorería y
Presupuesto</t>
  </si>
  <si>
    <r>
      <rPr>
        <b/>
        <sz val="12"/>
        <rFont val="Arial"/>
        <family val="2"/>
      </rPr>
      <t xml:space="preserve">Primer Trimestre: 
</t>
    </r>
    <r>
      <rPr>
        <sz val="12"/>
        <rFont val="Arial"/>
        <family val="2"/>
      </rPr>
      <t>Se realizó seguimiento al Plan de Acción e Indicadores Estratégicos, Mapa de Riesgos de Corrupción y Mapa de Riesgos de Gestión</t>
    </r>
  </si>
  <si>
    <r>
      <rPr>
        <b/>
        <sz val="12"/>
        <rFont val="Arial"/>
        <family val="2"/>
      </rPr>
      <t xml:space="preserve">Primer Trimestre: </t>
    </r>
    <r>
      <rPr>
        <sz val="12"/>
        <rFont val="Arial"/>
        <family val="2"/>
      </rPr>
      <t xml:space="preserve">
Seguimiento Plan de Acción e Indicadores Estratégicos
Seguimiento Mapa de Riesgos de Corrupción
Seguimiento Mapa de Riesgos de Gestión</t>
    </r>
  </si>
  <si>
    <r>
      <rPr>
        <b/>
        <sz val="12"/>
        <rFont val="Arial"/>
        <family val="2"/>
      </rPr>
      <t xml:space="preserve">Primer Trimestre: </t>
    </r>
    <r>
      <rPr>
        <sz val="12"/>
        <rFont val="Arial"/>
        <family val="2"/>
      </rPr>
      <t xml:space="preserve">
No se presentaron limitantes en éste periodo</t>
    </r>
  </si>
  <si>
    <r>
      <rPr>
        <b/>
        <sz val="12"/>
        <rFont val="Arial"/>
        <family val="2"/>
      </rPr>
      <t xml:space="preserve">Segundo Trimestre: 
</t>
    </r>
    <r>
      <rPr>
        <sz val="12"/>
        <rFont val="Arial"/>
        <family val="2"/>
      </rPr>
      <t>Se realizó seguimiento al Plan de Acción e Indicadores Estratégicos, Mapa de Riesgos de Corrupción y Mapa de Riesgos de Gestión</t>
    </r>
  </si>
  <si>
    <r>
      <rPr>
        <b/>
        <sz val="12"/>
        <rFont val="Arial"/>
        <family val="2"/>
      </rPr>
      <t xml:space="preserve">Segundo Trimestre: </t>
    </r>
    <r>
      <rPr>
        <sz val="12"/>
        <rFont val="Arial"/>
        <family val="2"/>
      </rPr>
      <t xml:space="preserve">
Seguimiento Plan de Acción e Indicadores Estratégicos
Seguimiento Mapa de Riesgos de Corrupción
Seguimiento Mapa de Riesgos de Gestión</t>
    </r>
  </si>
  <si>
    <r>
      <rPr>
        <b/>
        <sz val="12"/>
        <rFont val="Arial"/>
        <family val="2"/>
      </rPr>
      <t xml:space="preserve">Segundo Trimestre: </t>
    </r>
    <r>
      <rPr>
        <sz val="12"/>
        <rFont val="Arial"/>
        <family val="2"/>
      </rPr>
      <t xml:space="preserve">
No se presentaron limitantes en éste periodo</t>
    </r>
  </si>
  <si>
    <t>PAI-GF-2022-08</t>
  </si>
  <si>
    <t>5. Identificar los procedimientos y demás documentos a crear y/o actualizar dentro del proceso de Gestión Financiera y remitirla para aprobación a la Oficina Asesora de Planeación</t>
  </si>
  <si>
    <t xml:space="preserve"> Procedimientos y documentos identificados para crear y/o actualizar</t>
  </si>
  <si>
    <t>Plan de adecuación y sostenibilidad - Fortalecimiento de procesos</t>
  </si>
  <si>
    <r>
      <rPr>
        <b/>
        <sz val="12"/>
        <rFont val="Arial"/>
        <family val="2"/>
      </rPr>
      <t xml:space="preserve">Segundo Trimestre: 
</t>
    </r>
    <r>
      <rPr>
        <sz val="12"/>
        <rFont val="Arial"/>
        <family val="2"/>
      </rPr>
      <t>Se realizó la creación del formato de solicitud expedición certificado de registro presupuestal.
Se modificará el procedimiento Ejecución de pagos y el Instructivo Rechazo en pagos BogData recursos distrito.</t>
    </r>
  </si>
  <si>
    <r>
      <rPr>
        <b/>
        <sz val="12"/>
        <rFont val="Arial"/>
        <family val="2"/>
      </rPr>
      <t xml:space="preserve">Segundo Trimestre: </t>
    </r>
    <r>
      <rPr>
        <sz val="12"/>
        <rFont val="Arial"/>
        <family val="2"/>
      </rPr>
      <t xml:space="preserve">
Formato SOLICITUD EXPEDICIÓN CERTIFICADO DE REGISTRO PRESUPUESTAL A-GFI-FT-030.
Acta de reunión realizada en el área de Tesorería el día 17 de junio del 2022.</t>
    </r>
  </si>
  <si>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</si>
  <si>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</si>
  <si>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</si>
  <si>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</si>
  <si>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</si>
  <si>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PAI-GF-2022-09</t>
  </si>
  <si>
    <t>Realizar monitoreo a los planes de mejoramiento del proceso de gestión financiera</t>
  </si>
  <si>
    <t>3 monitoreos</t>
  </si>
  <si>
    <t>Matriz de Excel de reporte
Pantallazo de cargue en drive de las evidencias
Correo electrónico de envió del monitoreo</t>
  </si>
  <si>
    <t>OFICINA ASESORA JURIDICA/EQUIPO DEFENSA JURÍDICA</t>
  </si>
  <si>
    <r>
      <rPr>
        <b/>
        <sz val="12"/>
        <rFont val="Arial"/>
        <family val="2"/>
      </rPr>
      <t xml:space="preserve">Segundo Trimestre: 
</t>
    </r>
    <r>
      <rPr>
        <sz val="12"/>
        <rFont val="Arial"/>
        <family val="2"/>
      </rPr>
      <t>Se realizó seguimiento el reporte de monitoreo a los planes de mejoramiento del área</t>
    </r>
  </si>
  <si>
    <r>
      <rPr>
        <b/>
        <sz val="12"/>
        <rFont val="Arial"/>
        <family val="2"/>
      </rPr>
      <t xml:space="preserve">Segundo Trimestre: </t>
    </r>
    <r>
      <rPr>
        <sz val="12"/>
        <rFont val="Arial"/>
        <family val="2"/>
      </rPr>
      <t xml:space="preserve">
Reporte monitoreo planes de mejoramiento</t>
    </r>
  </si>
  <si>
    <t>** El resultado debe propender por obtener una ejecución del 100% en este componente</t>
  </si>
  <si>
    <t>OTRAS ACCIONES DEL PROCESO - PLAN OPERATIVO</t>
  </si>
  <si>
    <t>Tema/Categoría</t>
  </si>
  <si>
    <t>Actividades</t>
  </si>
  <si>
    <t xml:space="preserve">SEGUIMIENTO </t>
  </si>
  <si>
    <t>Soportes Avances (Actas de  Asistencia, Informes, Estudios, Informes de Convenios, etc.)</t>
  </si>
  <si>
    <t>Realizar actividades del proceso de gestión financiera para el fortalecimiento de la política de la política de  Seguimiento y evaluación del desempeño institucional 
PAI-GF-2022-07</t>
  </si>
  <si>
    <t>PAO-GJ-2022-01</t>
  </si>
  <si>
    <t>Realizar monitoreo del plan de acción e indicadores estratégicos</t>
  </si>
  <si>
    <t>4 monitoreos</t>
  </si>
  <si>
    <t>Área de Administración Documental</t>
  </si>
  <si>
    <r>
      <rPr>
        <b/>
        <sz val="12"/>
        <rFont val="Arial"/>
        <family val="2"/>
      </rPr>
      <t xml:space="preserve">Primer Trimestre: </t>
    </r>
    <r>
      <rPr>
        <sz val="12"/>
        <rFont val="Arial"/>
        <family val="2"/>
      </rPr>
      <t xml:space="preserve">
Se realizó seguimiento al Plan de Acción e Indicadores Estratégicos del área</t>
    </r>
  </si>
  <si>
    <r>
      <rPr>
        <b/>
        <sz val="12"/>
        <rFont val="Arial"/>
        <family val="2"/>
      </rPr>
      <t xml:space="preserve">Primer Trimestre: </t>
    </r>
    <r>
      <rPr>
        <sz val="12"/>
        <rFont val="Arial"/>
        <family val="2"/>
      </rPr>
      <t xml:space="preserve">
Seguimiento Plan de Acción e Indicadores Estratégicos</t>
    </r>
  </si>
  <si>
    <r>
      <rPr>
        <b/>
        <sz val="12"/>
        <rFont val="Arial"/>
        <family val="2"/>
      </rPr>
      <t xml:space="preserve">Segundo Trimestre: </t>
    </r>
    <r>
      <rPr>
        <sz val="12"/>
        <rFont val="Arial"/>
        <family val="2"/>
      </rPr>
      <t xml:space="preserve">
Se realizó seguimiento al Plan de Acción e Indicadores Estratégicos del área</t>
    </r>
  </si>
  <si>
    <r>
      <rPr>
        <b/>
        <sz val="12"/>
        <rFont val="Arial"/>
        <family val="2"/>
      </rPr>
      <t xml:space="preserve">Segundo Trimestre: </t>
    </r>
    <r>
      <rPr>
        <sz val="12"/>
        <rFont val="Arial"/>
        <family val="2"/>
      </rPr>
      <t xml:space="preserve">
Seguimiento Plan de Acción e Indicadores Estratégicos</t>
    </r>
  </si>
  <si>
    <t>PAO-GJ-2022-02</t>
  </si>
  <si>
    <t>Realizar monitoreo de indicadores de gestión</t>
  </si>
  <si>
    <t>PAO-GJ-2022-03</t>
  </si>
  <si>
    <t>Realizar monitoreo de mapas de riesgos de gestión y corrupción</t>
  </si>
  <si>
    <r>
      <rPr>
        <b/>
        <sz val="12"/>
        <rFont val="Arial"/>
        <family val="2"/>
      </rPr>
      <t xml:space="preserve">Segundo Trimestre: </t>
    </r>
    <r>
      <rPr>
        <sz val="12"/>
        <rFont val="Arial"/>
        <family val="2"/>
      </rPr>
      <t xml:space="preserve">
Se realizó seguimiento a los Mapas de Riesgo de Corrupción y Mapas de Riesgo de Gestión</t>
    </r>
  </si>
  <si>
    <r>
      <rPr>
        <b/>
        <sz val="12"/>
        <rFont val="Arial"/>
        <family val="2"/>
      </rPr>
      <t xml:space="preserve">Segundo Trimestre: </t>
    </r>
    <r>
      <rPr>
        <sz val="12"/>
        <rFont val="Arial"/>
        <family val="2"/>
      </rPr>
      <t xml:space="preserve">
Seguimiento Mapas de Riesgo de Corrupción
Seguimiento Mapas de Riesgo de Gestión</t>
    </r>
  </si>
  <si>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</si>
  <si>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</si>
  <si>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</si>
  <si>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</si>
  <si>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</si>
  <si>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</si>
  <si>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</si>
  <si>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</si>
  <si>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</si>
  <si>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y  Cerrar las brechas organizacionales para mejorar la gestión del instituto a las anteriores se le formulan acciones
Se incluyen actividades para las acciones de las iniciativas  de Implementación, desarrollo, interiorización y apropiación de las políticas de MIPG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</si>
  <si>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</si>
  <si>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Implementar acciones que conduzcan a la eficacia del sistema financiero del IDIPRON
Implementación, desarrollo, interiorización y apropiación de las políticas de MIPG.
Cerrar las brechas organizacionales para mejorar la gestión del instituto</t>
  </si>
  <si>
    <t xml:space="preserve"> </t>
  </si>
  <si>
    <t>APROBADO  POR</t>
  </si>
  <si>
    <t xml:space="preserve">REVISADO POR 
</t>
  </si>
  <si>
    <t xml:space="preserve">
ELABORADO POR 
</t>
  </si>
  <si>
    <t xml:space="preserve">líder de proceso </t>
  </si>
  <si>
    <t>Gestor de planeación</t>
  </si>
  <si>
    <t xml:space="preserve">Nombre y Cargo: </t>
  </si>
  <si>
    <t>Fecha de aprobación:</t>
  </si>
  <si>
    <t>Fecha de revisión :</t>
  </si>
  <si>
    <t>Responsable de área/dependencia</t>
  </si>
  <si>
    <t>Wilson Galvis</t>
  </si>
  <si>
    <t>Nelson Enrique Ramírez - Equipo MIPG STAF</t>
  </si>
  <si>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</si>
  <si>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</si>
  <si>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</si>
  <si>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</si>
  <si>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</si>
  <si>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</si>
  <si>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</si>
  <si>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</si>
  <si>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</si>
  <si>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</si>
  <si>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</si>
  <si>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</si>
  <si>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</si>
  <si>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</si>
  <si>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</si>
  <si>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</si>
  <si>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</si>
  <si>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</si>
  <si>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</si>
  <si>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</si>
  <si>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</si>
  <si>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</si>
  <si>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</si>
  <si>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</si>
  <si>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</si>
  <si>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</si>
  <si>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</si>
  <si>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</si>
  <si>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</si>
  <si>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</si>
  <si>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</si>
  <si>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</si>
  <si>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</si>
  <si>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</si>
  <si>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</si>
  <si>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</si>
  <si>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</si>
  <si>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</si>
  <si>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</si>
  <si>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</si>
  <si>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</si>
  <si>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</si>
  <si>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</si>
  <si>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</si>
  <si>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</si>
  <si>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</si>
  <si>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</si>
  <si>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</si>
  <si>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</si>
  <si>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</si>
  <si>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</si>
  <si>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</si>
  <si>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</si>
  <si>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</si>
  <si>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</si>
  <si>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</si>
  <si>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</si>
  <si>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Modelo Pedagógico</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</si>
  <si>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</si>
  <si>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</si>
  <si>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</si>
  <si>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</si>
  <si>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</si>
  <si>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</si>
  <si>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</si>
  <si>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Seguimiento y Control</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</si>
  <si>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</si>
  <si>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</si>
  <si>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</si>
  <si>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</si>
  <si>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</si>
  <si>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</si>
  <si>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</si>
  <si>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</si>
  <si>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</si>
  <si>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</si>
  <si>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</si>
  <si>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</si>
  <si>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</si>
  <si>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</si>
  <si>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</si>
  <si>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</si>
  <si>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</si>
  <si>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</si>
  <si>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</si>
  <si>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</si>
  <si>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</si>
  <si>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</si>
  <si>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</si>
  <si>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</si>
  <si>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</si>
  <si>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</si>
  <si>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</si>
  <si>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</si>
  <si>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</si>
  <si>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</si>
  <si>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</si>
  <si>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</si>
  <si>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</si>
  <si>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</si>
  <si>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</si>
  <si>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</si>
  <si>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</si>
  <si>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</si>
  <si>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</si>
  <si>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</si>
  <si>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</si>
  <si>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</si>
  <si>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</si>
  <si>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</si>
  <si>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</si>
  <si>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</si>
  <si>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</si>
  <si>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</si>
  <si>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</si>
  <si>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</si>
  <si>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</si>
  <si>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</si>
  <si>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</si>
  <si>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</si>
  <si>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</si>
  <si>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</si>
  <si>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</si>
  <si>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</si>
  <si>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</si>
  <si>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</si>
  <si>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</si>
  <si>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</si>
  <si>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</si>
  <si>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</si>
  <si>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</si>
  <si>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</si>
  <si>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</si>
  <si>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</si>
  <si>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</si>
  <si>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 xml:space="preserve">
Diseñar y proponer políticas y mejores practicas para fortalece la gestión contractual y cerrar las brechas en materia de gestión contractual </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</si>
  <si>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</si>
  <si>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</si>
  <si>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</si>
  <si>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</si>
  <si>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</si>
  <si>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</si>
  <si>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</si>
  <si>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</si>
  <si>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</si>
  <si>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</si>
  <si>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</si>
  <si>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</si>
  <si>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</si>
  <si>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</si>
  <si>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</si>
  <si>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</si>
  <si>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 xml:space="preserve">Contribuir a la apropiación de la cultura de autocontrol y autoevaluación en los servidores públicos del IDIPRON   </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</si>
  <si>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</si>
  <si>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</si>
  <si>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</si>
  <si>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</si>
  <si>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</si>
  <si>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</si>
  <si>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</si>
  <si>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</si>
  <si>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</si>
  <si>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</si>
  <si>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</si>
  <si>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Fortalecer el servicio de atención a la  ciudadanía bajo los principios de una atención digna, efectiva, de calidad, oportuna, cálida y confiable dando cumplimiento a la política publica distrital de servicio al ciudadano y CONPES distrital 03</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</si>
  <si>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</si>
  <si>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</si>
  <si>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</si>
  <si>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</si>
  <si>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</si>
  <si>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</si>
  <si>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</si>
  <si>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</si>
  <si>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</si>
  <si>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 xml:space="preserve">Garantizar los servicios de apoyo a la gestión para el optimo funcionamiento del instituto  (Servicios de vigilancia, aseo, cafetería y transporte) </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</si>
  <si>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</si>
  <si>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</si>
  <si>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</si>
  <si>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Gestionar las estrategias que garanticen obtener los convenios necesarios para alcanzar la meta de vincular 7.000 jóvenes con oportunidades para su desarrollo socioeconómico</t>
  </si>
  <si>
    <t>9.B - Apoyar la Diversificación Industrial Doméstica y la Adición de Valor</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</si>
  <si>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</si>
  <si>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</si>
  <si>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</si>
  <si>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</si>
  <si>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</si>
  <si>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</si>
  <si>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</si>
  <si>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</si>
  <si>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</si>
  <si>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Incorporar mejores prácticas para la efectividad del modelo de administración y disposición de los  bienes del instituto</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</si>
  <si>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</si>
  <si>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</si>
  <si>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</si>
  <si>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Mejorar el desempeño institucional frente a las políticas de Transparencia, Acceso a la Información y lucha contra la Corrupción permitiendo mitigar los riesgos de corrupción.</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</si>
  <si>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</si>
  <si>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</si>
  <si>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</si>
  <si>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</si>
  <si>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</si>
  <si>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</si>
  <si>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</si>
  <si>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</si>
  <si>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</si>
  <si>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</si>
  <si>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</si>
  <si>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</si>
  <si>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</si>
  <si>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</si>
  <si>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</si>
  <si>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</si>
  <si>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</si>
  <si>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</si>
  <si>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</si>
  <si>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</si>
  <si>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</si>
  <si>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</si>
  <si>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</si>
  <si>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</si>
  <si>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</si>
  <si>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</si>
  <si>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</si>
  <si>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</si>
  <si>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</si>
  <si>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</si>
  <si>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</si>
  <si>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</si>
  <si>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</si>
  <si>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</si>
  <si>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</si>
  <si>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</si>
  <si>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</si>
  <si>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</si>
  <si>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</si>
  <si>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</si>
  <si>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</si>
  <si>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</si>
  <si>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</si>
  <si>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</si>
  <si>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</si>
  <si>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</si>
  <si>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</si>
  <si>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</si>
  <si>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</si>
  <si>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</si>
  <si>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</si>
  <si>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</si>
  <si>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</si>
  <si>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</si>
  <si>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</si>
  <si>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</si>
  <si>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</si>
  <si>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</si>
  <si>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</si>
  <si>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</si>
  <si>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</si>
  <si>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</si>
  <si>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</si>
  <si>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</si>
  <si>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</si>
  <si>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</si>
  <si>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</si>
  <si>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</si>
  <si>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</si>
  <si>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</si>
  <si>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</si>
  <si>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</si>
  <si>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</si>
  <si>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</si>
  <si>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</si>
  <si>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</si>
  <si>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</si>
  <si>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</si>
  <si>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</si>
  <si>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</si>
  <si>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</si>
  <si>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</si>
  <si>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</si>
  <si>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</si>
  <si>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</si>
  <si>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</si>
  <si>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</si>
  <si>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</si>
  <si>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</si>
  <si>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</si>
  <si>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</si>
  <si>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</si>
  <si>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</si>
  <si>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</si>
  <si>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</si>
  <si>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</si>
  <si>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</si>
  <si>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</si>
  <si>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</si>
  <si>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</si>
  <si>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</si>
  <si>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</si>
  <si>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</si>
  <si>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</si>
  <si>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</si>
  <si>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</si>
  <si>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</si>
  <si>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</si>
  <si>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</si>
  <si>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</si>
  <si>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</si>
  <si>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</si>
  <si>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</si>
  <si>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</si>
  <si>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</si>
  <si>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</si>
  <si>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</si>
  <si>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</si>
  <si>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</si>
  <si>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</si>
  <si>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</si>
  <si>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</si>
  <si>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</si>
  <si>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</si>
  <si>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</si>
  <si>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</si>
  <si>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</si>
  <si>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</si>
  <si>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</si>
  <si>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</si>
  <si>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</si>
  <si>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</si>
  <si>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</si>
  <si>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</si>
  <si>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</si>
  <si>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</si>
  <si>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</si>
  <si>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</si>
  <si>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</si>
  <si>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</si>
  <si>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</si>
  <si>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</si>
  <si>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</si>
  <si>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</si>
  <si>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</si>
  <si>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</si>
  <si>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</si>
  <si>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</si>
  <si>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</si>
  <si>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</si>
  <si>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</si>
  <si>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</si>
  <si>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</si>
  <si>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</si>
  <si>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</si>
  <si>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</si>
  <si>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</si>
  <si>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</si>
  <si>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</si>
  <si>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</si>
  <si>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</si>
  <si>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</si>
  <si>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</si>
  <si>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</si>
  <si>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</si>
  <si>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</si>
  <si>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</si>
  <si>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</si>
  <si>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</si>
  <si>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</si>
  <si>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</si>
  <si>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</si>
  <si>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</si>
  <si>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</si>
  <si>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</si>
  <si>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</si>
  <si>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</si>
  <si>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</si>
  <si>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</si>
  <si>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</si>
  <si>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</si>
  <si>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</si>
  <si>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</si>
  <si>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</si>
  <si>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HOJA DE VIDA Y MONITOREO INDICADOR</t>
  </si>
  <si>
    <t>VIGENCIA DESDE</t>
  </si>
  <si>
    <t>INFORMACIÓN PROCESO</t>
  </si>
  <si>
    <t>TIPO DE PROCESO</t>
  </si>
  <si>
    <t>NOMBRE DEL PROCESO</t>
  </si>
  <si>
    <t>SIGLA</t>
  </si>
  <si>
    <t xml:space="preserve">Apoyo </t>
  </si>
  <si>
    <t>GFI</t>
  </si>
  <si>
    <t>DEFINICIÓN DEL INDICADOR</t>
  </si>
  <si>
    <t>NOMBRE DEL INDICADOR</t>
  </si>
  <si>
    <t>TIPO</t>
  </si>
  <si>
    <t>CÓDIGO DE INDICADOR</t>
  </si>
  <si>
    <t>Cumplimiento en la presentacion  de los informes financieros en los tiempos establecidos</t>
  </si>
  <si>
    <t>Indicador Estratégico / Indicador de Gestión</t>
  </si>
  <si>
    <t>IN-PEI/GES-GFI-001</t>
  </si>
  <si>
    <t>01</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</si>
  <si>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</si>
  <si>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</si>
  <si>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</si>
  <si>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</si>
  <si>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</si>
  <si>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N/A</t>
  </si>
  <si>
    <t>OBJETIVO DEL INDICADOR</t>
  </si>
  <si>
    <t>TIPOLOGÍA DE INDICADOR</t>
  </si>
  <si>
    <t>LÍNEA BASE</t>
  </si>
  <si>
    <t>META OBJETIVO</t>
  </si>
  <si>
    <t>META</t>
  </si>
  <si>
    <t xml:space="preserve">PLAZO  DE CUMPLIMIENTO </t>
  </si>
  <si>
    <t>VIGENCIA DE CUMPLIMENTO</t>
  </si>
  <si>
    <t>Presentar la información financiera teniendo en cuenta las normas para el reconocimiento, medición, revelación y presentación de los hechos económicos definidos en los marcos normativos contables aplicables.</t>
  </si>
  <si>
    <t>Eficacia</t>
  </si>
  <si>
    <t>2021</t>
  </si>
  <si>
    <t>2022</t>
  </si>
  <si>
    <t>2023</t>
  </si>
  <si>
    <t>2024</t>
  </si>
  <si>
    <t>3 Año</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</si>
  <si>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</si>
  <si>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</si>
  <si>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</si>
  <si>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</si>
  <si>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</si>
  <si>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</si>
  <si>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</si>
  <si>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</si>
  <si>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</si>
  <si>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</si>
  <si>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</si>
  <si>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Mensual</t>
  </si>
  <si>
    <t>99% al 80%</t>
  </si>
  <si>
    <t>&lt;79%</t>
  </si>
  <si>
    <t>Ascendente</t>
  </si>
  <si>
    <t>Ciudadania, entes de control, comité institucional de Gestión y desempeño y Control Interno</t>
  </si>
  <si>
    <t>FUENTE DE INFORMACIÓN</t>
  </si>
  <si>
    <t>FÓRMULA DE CÁLCULO DEL INDICADOR</t>
  </si>
  <si>
    <t>Los Informes y Estados Financieros publicados en cada mes ejecución presupuestal y Estados Financieros</t>
  </si>
  <si>
    <t>((Presentación de informes financieros (Ejecución presupuestal y estados financieros) en los tiempos establecidos / Informes financieros (Ejecucion presupuestal (12) y estados financieros (12)))*100</t>
  </si>
  <si>
    <t>COMPORTAMIENTO INDICADOR</t>
  </si>
  <si>
    <t>Meses:</t>
  </si>
  <si>
    <t>ENE</t>
  </si>
  <si>
    <t>FEB</t>
  </si>
  <si>
    <t>MAR</t>
  </si>
  <si>
    <t>ABR</t>
  </si>
  <si>
    <t>MAY</t>
  </si>
  <si>
    <t>JUN</t>
  </si>
  <si>
    <t>JUL</t>
  </si>
  <si>
    <t>AGOT</t>
  </si>
  <si>
    <t>SEPT</t>
  </si>
  <si>
    <t>OCT</t>
  </si>
  <si>
    <t>NOV</t>
  </si>
  <si>
    <t>DIC</t>
  </si>
  <si>
    <t>Dato Numerador:</t>
  </si>
  <si>
    <t>Dato Denominador:</t>
  </si>
  <si>
    <t>MONITOREO INDICADOR</t>
  </si>
  <si>
    <t>Periodo</t>
  </si>
  <si>
    <t>Resultado monitoreo</t>
  </si>
  <si>
    <t>Resultado Meta Vigencia</t>
  </si>
  <si>
    <t>* Resultado Meta Trienio</t>
  </si>
  <si>
    <t>Ene</t>
  </si>
  <si>
    <t>Feb</t>
  </si>
  <si>
    <t>Mar</t>
  </si>
  <si>
    <t>Abr</t>
  </si>
  <si>
    <t>May</t>
  </si>
  <si>
    <t>Jun</t>
  </si>
  <si>
    <t>Jul</t>
  </si>
  <si>
    <t>Ago</t>
  </si>
  <si>
    <t>Sep</t>
  </si>
  <si>
    <t>Oct</t>
  </si>
  <si>
    <t>Nov</t>
  </si>
  <si>
    <t>Dic</t>
  </si>
  <si>
    <t>* 100% anual equivale al 33,3% de la vigencia en comparacion del Cuatrienio</t>
  </si>
  <si>
    <t>ANÁLISIS RESULTADO DEL INDICADOR</t>
  </si>
  <si>
    <t>LIMITANTES</t>
  </si>
  <si>
    <r>
      <rPr>
        <b/>
        <sz val="10"/>
        <color rgb="FF000000"/>
        <rFont val="Times New Roman"/>
        <family val="1"/>
      </rPr>
      <t xml:space="preserve">Primer Trimestre: </t>
    </r>
    <r>
      <rPr>
        <sz val="10"/>
        <color rgb="FF000000"/>
        <rFont val="Times New Roman"/>
        <family val="1"/>
      </rPr>
      <t xml:space="preserve">Al momento de realizar la publicación de la información en la Página Web, se remite la información al área de Comunicaciones y esta no es publicada de manera inmediata, por lo que los tiempos de publicación se ven afectados. 
</t>
    </r>
    <r>
      <rPr>
        <b/>
        <sz val="10"/>
        <color rgb="FF000000"/>
        <rFont val="Times New Roman"/>
        <family val="1"/>
      </rPr>
      <t xml:space="preserve">
Segundo Trimestre: </t>
    </r>
    <r>
      <rPr>
        <sz val="10"/>
        <color rgb="FF000000"/>
        <rFont val="Times New Roman"/>
        <family val="1"/>
      </rPr>
      <t xml:space="preserve">Al momento de realizar la publicación de la información en la Página Web, se remite la información al área de Comunicaciones y esta no es publicada de manera inmediata, por lo que los tiempos de publicación se ven afectados. 
</t>
    </r>
    <r>
      <rPr>
        <b/>
        <sz val="10"/>
        <color rgb="FF000000"/>
        <rFont val="Times New Roman"/>
        <family val="1"/>
      </rPr>
      <t>Tercer Trimestre</t>
    </r>
    <r>
      <rPr>
        <sz val="10"/>
        <color rgb="FF000000"/>
        <rFont val="Times New Roman"/>
        <family val="1"/>
      </rPr>
      <t xml:space="preserve">:  En el tercer trimestre no se presentan limitantes en elcumplimiento del indicador. </t>
    </r>
  </si>
  <si>
    <t>CONTROL DE CAMBIOS DEL INDICADOR</t>
  </si>
  <si>
    <t>FECHA</t>
  </si>
  <si>
    <t>CAMBIOS</t>
  </si>
  <si>
    <t>JUSTIFICACIÓN</t>
  </si>
  <si>
    <t>FECHA QUE APLICA LA MODIFICACIÓN</t>
  </si>
  <si>
    <t xml:space="preserve">Creacion del indicador </t>
  </si>
  <si>
    <t>Se crea indicador para la medición de la plataforma estrategica, Se alinea a la metodología según el Manual para la Formulación, Monitoreo y de Indicador.</t>
  </si>
  <si>
    <t>APROBACIÓN</t>
  </si>
  <si>
    <t>ELABORO:</t>
  </si>
  <si>
    <t>MARÍA CISTINA CALDERON GALINDO</t>
  </si>
  <si>
    <t>CARGO:</t>
  </si>
  <si>
    <t>TÉCNICO OPERATIVO ÁREA CONTABILIDAD</t>
  </si>
  <si>
    <t>REVISO:</t>
  </si>
  <si>
    <t>WILSON GALVIS VEGA</t>
  </si>
  <si>
    <t>APROBÓ:</t>
  </si>
  <si>
    <t>HUGO ALBERTO CARRILLO GOMEZ</t>
  </si>
  <si>
    <t>REVISIÓN Y SEGUIMIENTO POR LA OAP</t>
  </si>
  <si>
    <t>REVISO OAP:</t>
  </si>
  <si>
    <t>Indice de cumplimiento del plan de sostenibilidad</t>
  </si>
  <si>
    <t>IN-PEI/GES-GFI-002</t>
  </si>
  <si>
    <t xml:space="preserve">Realizar el seguimiento al Plan de Sostenibilidad Contable, con el propósito de recordar a las diferentes área de la entidad, el suministro de información, para la presentación de manera confiable y oportuna los estados financieros. </t>
  </si>
  <si>
    <t>4 Año</t>
  </si>
  <si>
    <t>99% al 90%</t>
  </si>
  <si>
    <t>&lt;89%</t>
  </si>
  <si>
    <t xml:space="preserve">Plan de Sostenibilidad Contable. </t>
  </si>
  <si>
    <t>(Número de Seguimientos realizados al Plan de Sostenibilidad Contable / Numero de Seguimientos programados al Plan de Sostenibilidad Contable )*100</t>
  </si>
  <si>
    <t>Resultado Meta Cuatrienio*</t>
  </si>
  <si>
    <t>* 25% equivale a la Sumatoria del cuatrieno para un cumplimiento del 100% del Cuatrienio</t>
  </si>
  <si>
    <r>
      <rPr>
        <b/>
        <sz val="10"/>
        <color rgb="FF000000"/>
        <rFont val="Times New Roman"/>
        <family val="1"/>
      </rPr>
      <t>Primer Trimestre: S</t>
    </r>
    <r>
      <rPr>
        <sz val="10"/>
        <color rgb="FF000000"/>
        <rFont val="Times New Roman"/>
        <family val="1"/>
      </rPr>
      <t xml:space="preserve">e observa un cumplimiento del 100%, lo anterior ya que se realizó el seguimiento al Plan de Sostenibilidad Contable, con el propósito de recordar a las diferentes áreas de la entidad el suministro de información, para la presentación de manera confiable y oportuna los estados financieros.
</t>
    </r>
    <r>
      <rPr>
        <b/>
        <sz val="10"/>
        <color rgb="FF000000"/>
        <rFont val="Times New Roman"/>
        <family val="1"/>
      </rPr>
      <t xml:space="preserve">Segundo Trimestre: </t>
    </r>
    <r>
      <rPr>
        <sz val="10"/>
        <color rgb="FF000000"/>
        <rFont val="Times New Roman"/>
        <family val="1"/>
      </rPr>
      <t xml:space="preserve">En el resultado del presente indicador para el segundo trimestre de la vigencia 2022, se observa un cumplimiento del 100% lo anterior ya que se realizó el seguimiento al Plan de Sostenibilidad Contable, con el propósito de recordar a las diferentes áreas de la entidad el suministro de información, para la presentación de manera confiable y oportuna los estados financieros.
</t>
    </r>
    <r>
      <rPr>
        <b/>
        <sz val="10"/>
        <color rgb="FF000000"/>
        <rFont val="Times New Roman"/>
        <family val="1"/>
      </rPr>
      <t>Tercer Trimester</t>
    </r>
    <r>
      <rPr>
        <sz val="10"/>
        <color rgb="FF000000"/>
        <rFont val="Times New Roman"/>
        <family val="1"/>
      </rPr>
      <t>: En el tercer trimestre de la presente vigencia se evidencia cumplimiento del 100% en el indicador, lo anterior ya que se realizó el seguimiento al Plan de Sostenibilidad Contable, con el propósito de recordar a las diferentes áreas de la entidad el suministro de información, para la presentación de manera confiable y oportuna los estados financieros.</t>
    </r>
  </si>
  <si>
    <r>
      <rPr>
        <b/>
        <sz val="10"/>
        <color rgb="FF000000"/>
        <rFont val="Times New Roman"/>
        <family val="1"/>
      </rPr>
      <t>Pimer Trimestre:</t>
    </r>
    <r>
      <rPr>
        <sz val="10"/>
        <color rgb="FF000000"/>
        <rFont val="Times New Roman"/>
        <family val="1"/>
      </rPr>
      <t xml:space="preserve"> No se presentaron limitantes en éste periodo.
</t>
    </r>
    <r>
      <rPr>
        <b/>
        <sz val="10"/>
        <color rgb="FF000000"/>
        <rFont val="Times New Roman"/>
        <family val="1"/>
      </rPr>
      <t>Segundo Trimestre:</t>
    </r>
    <r>
      <rPr>
        <sz val="10"/>
        <color rgb="FF000000"/>
        <rFont val="Times New Roman"/>
        <family val="1"/>
      </rPr>
      <t xml:space="preserve"> No se presentaron limitantes en éste periodo.
</t>
    </r>
    <r>
      <rPr>
        <b/>
        <sz val="10"/>
        <color rgb="FF000000"/>
        <rFont val="Times New Roman"/>
        <family val="1"/>
      </rPr>
      <t>Tercer Trimestre:</t>
    </r>
    <r>
      <rPr>
        <sz val="10"/>
        <color rgb="FF000000"/>
        <rFont val="Times New Roman"/>
        <family val="1"/>
      </rPr>
      <t xml:space="preserve"> No se presentaron limitantes en éste periodo.</t>
    </r>
  </si>
  <si>
    <t>Se crea indicador para la medición de la plataforma estrategica</t>
  </si>
  <si>
    <t>Se ajusta indicador al formato de Hoja de Vida de indicadores, se ajusta nombre formula y se añade objetivo del indicador</t>
  </si>
  <si>
    <t>Se alinea a la metodología según el Manual para la Formulación, Monitoreo y de Indicador.</t>
  </si>
  <si>
    <t>Indicador de Proyecto de inversión</t>
  </si>
  <si>
    <t>1. Fortalecer el reconocimiento ciudadano del desempeño institucional del IDIPRON.</t>
  </si>
  <si>
    <t>Atención Ciudadanía</t>
  </si>
  <si>
    <t>ACI</t>
  </si>
  <si>
    <t>Estratégicos</t>
  </si>
  <si>
    <t>Numérico</t>
  </si>
  <si>
    <t>Indicador Estratégico</t>
  </si>
  <si>
    <t>Eficiencia</t>
  </si>
  <si>
    <t>Descendente</t>
  </si>
  <si>
    <t>Bimestral</t>
  </si>
  <si>
    <t>Comunicaciones</t>
  </si>
  <si>
    <t>COM</t>
  </si>
  <si>
    <t>Misional</t>
  </si>
  <si>
    <t>Efectividad</t>
  </si>
  <si>
    <t>Trimestral</t>
  </si>
  <si>
    <t>3. Determinar las acciones orientadas al cierre de brechas organizacionales.</t>
  </si>
  <si>
    <t>Control Interno disciplinario</t>
  </si>
  <si>
    <t>CID</t>
  </si>
  <si>
    <t>Grado</t>
  </si>
  <si>
    <t>Indicador Estratégico / Indicador de Riesgo</t>
  </si>
  <si>
    <t>Calidad</t>
  </si>
  <si>
    <t>Cuatrimestral</t>
  </si>
  <si>
    <t>4. Diseñar e implementar prácticas pedagógicas innovadoras para el desarrollo de capacidades, talentos y oportunidades productivas para los jóvenes.</t>
  </si>
  <si>
    <t>GAM</t>
  </si>
  <si>
    <t>Nivel</t>
  </si>
  <si>
    <t>Indicador Estratégico / Indicador de Gestión / Indicador de Riesgo</t>
  </si>
  <si>
    <t>Semestral</t>
  </si>
  <si>
    <t>5. Armonizar el modelo pedagógico a las realidades del siglo XXI.</t>
  </si>
  <si>
    <t>Gestión Contractual</t>
  </si>
  <si>
    <t>GCO</t>
  </si>
  <si>
    <t>Indicador de Gestión</t>
  </si>
  <si>
    <t>Resultado</t>
  </si>
  <si>
    <t>Anual</t>
  </si>
  <si>
    <t>6. Ampliar, diversificar y fortalecer los servicios de la oferta pedagógica del IDIPRON.</t>
  </si>
  <si>
    <t>Gestión Desarrollo Humano</t>
  </si>
  <si>
    <t>GDH</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</si>
  <si>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</si>
  <si>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</si>
  <si>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</si>
  <si>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</si>
  <si>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</si>
  <si>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</si>
  <si>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</si>
  <si>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8. Fortalecer la gestión del conocimiento de la entidad en la atención y prevención de las diversas dinámicas de la calle que afecta a los niños, niñas, adolescentes y jóvenes.</t>
  </si>
  <si>
    <t>GDO</t>
  </si>
  <si>
    <t>9. Diseñar e implementar estrategias para el posicionamiento del IDIPRON a nivel distrital, nacional, regional y global.</t>
  </si>
  <si>
    <t>Gestión Jurídica</t>
  </si>
  <si>
    <t>GJU</t>
  </si>
  <si>
    <t>Gestión Logística</t>
  </si>
  <si>
    <t>GLO</t>
  </si>
  <si>
    <t>Gestión Tecnológica y de la Información</t>
  </si>
  <si>
    <t>TIC</t>
  </si>
  <si>
    <t>Investigación</t>
  </si>
  <si>
    <t>INV</t>
  </si>
  <si>
    <t>Mantenimiento de Bienes</t>
  </si>
  <si>
    <t>MBI</t>
  </si>
  <si>
    <t>MP</t>
  </si>
  <si>
    <t>Planeación</t>
  </si>
  <si>
    <t>PLA</t>
  </si>
  <si>
    <t>SEG</t>
  </si>
  <si>
    <t>Servicios Administrativos</t>
  </si>
  <si>
    <t>SAD</t>
  </si>
  <si>
    <t>Mejorar la infraestructura tecnológica y de comunicaciones del instituto para garantizar  el optimo funcionamiento administrativo y operativo de las unidades de protección integral y las sedes administrativas</t>
  </si>
  <si>
    <r>
      <rPr>
        <b/>
        <sz val="12"/>
        <rFont val="Arial"/>
        <family val="2"/>
      </rPr>
      <t xml:space="preserve">Tercer Trimestre
</t>
    </r>
    <r>
      <rPr>
        <sz val="12"/>
        <rFont val="Arial"/>
        <family val="2"/>
      </rPr>
      <t>El 13 de septiembre de 2022, se realizó el segundo seguimiento a diferencias de saldos operaciones recíprocas</t>
    </r>
  </si>
  <si>
    <r>
      <rPr>
        <b/>
        <sz val="12"/>
        <rFont val="Arial"/>
        <family val="2"/>
      </rPr>
      <t>Tercer Trimestre:</t>
    </r>
    <r>
      <rPr>
        <sz val="12"/>
        <rFont val="Arial"/>
        <family val="2"/>
      </rPr>
      <t xml:space="preserve">
No se presentaron limitantes en éste periodo</t>
    </r>
  </si>
  <si>
    <r>
      <rPr>
        <b/>
        <sz val="12"/>
        <rFont val="Arial"/>
        <family val="2"/>
      </rPr>
      <t xml:space="preserve">Tercer Trimestre
</t>
    </r>
    <r>
      <rPr>
        <sz val="12"/>
        <rFont val="Arial"/>
        <family val="2"/>
      </rPr>
      <t>Pantallazo en el cual se evidencia asistencia a mesa de trabajo por plataforma TEAMS.</t>
    </r>
  </si>
  <si>
    <r>
      <rPr>
        <b/>
        <sz val="12"/>
        <rFont val="Arial"/>
        <family val="2"/>
      </rPr>
      <t xml:space="preserve">Tercer Trimestre
</t>
    </r>
    <r>
      <rPr>
        <sz val="12"/>
        <rFont val="Arial"/>
        <family val="2"/>
      </rPr>
      <t>Se enviaron 3 correos electrónicos al área de Comunicaciones solicitando que el envío mediante correo masivo de las piezas comunicacionales  a divulgar.
Loc correos fueron enviados
14 sep 2022
19 sep 2022
29 sep 2022</t>
    </r>
  </si>
  <si>
    <r>
      <rPr>
        <b/>
        <sz val="12"/>
        <rFont val="Arial"/>
        <family val="2"/>
      </rPr>
      <t xml:space="preserve">Tercer Trimestre
</t>
    </r>
    <r>
      <rPr>
        <sz val="12"/>
        <rFont val="Arial"/>
        <family val="2"/>
      </rPr>
      <t>1. Correos solicitudes
2.Correos socialización</t>
    </r>
  </si>
  <si>
    <r>
      <rPr>
        <b/>
        <sz val="12"/>
        <color rgb="FF000000"/>
        <rFont val="Arial"/>
        <family val="2"/>
      </rPr>
      <t xml:space="preserve">Tercer Trimestre
</t>
    </r>
    <r>
      <rPr>
        <sz val="12"/>
        <color rgb="FF000000"/>
        <rFont val="Arial"/>
        <family val="2"/>
      </rPr>
      <t>Se revisó mensualmente en el aplicativo Sysman el auxiliar con saldos referente a cartera e identificar la cartera que supera 180 días.
Se envió mensualmente un memorando al área de juridica relacionando la cartera de dudoso o difícil cobro correspondiente a sanciones disciplinarias.
Se envió mensualmente memorando  a Convenios proyecto 7726, Subdirección métodos educativos y operativa, Subdirección técnica administrativa y financiera y al área de Contabilidad indicando la cartera de convenios que supera 180 días.
Se han enviado un total de 9 memorandos de cuentas por cobrar y 9 memorandos de responsabilidad</t>
    </r>
  </si>
  <si>
    <r>
      <rPr>
        <b/>
        <sz val="12"/>
        <color rgb="FF000000"/>
        <rFont val="Arial"/>
        <family val="2"/>
      </rPr>
      <t xml:space="preserve">Tercer Trimestre
</t>
    </r>
    <r>
      <rPr>
        <sz val="12"/>
        <color rgb="FF000000"/>
        <rFont val="Arial"/>
        <family val="2"/>
      </rPr>
      <t>1. Memorandos enviados de seguimiento cobro de cartera convenios
2. Memorandos enviados de seguimiento de sanciones disciplinarias</t>
    </r>
  </si>
  <si>
    <r>
      <rPr>
        <b/>
        <sz val="12"/>
        <rFont val="Arial"/>
        <family val="2"/>
      </rPr>
      <t xml:space="preserve">Tercer Trimestre
</t>
    </r>
    <r>
      <rPr>
        <sz val="12"/>
        <rFont val="Arial"/>
        <family val="2"/>
      </rPr>
      <t xml:space="preserve">No se presentaron limitantes en éste periodo. </t>
    </r>
  </si>
  <si>
    <r>
      <rPr>
        <b/>
        <sz val="12"/>
        <rFont val="Arial"/>
        <family val="2"/>
      </rPr>
      <t>Tercer Trimestre</t>
    </r>
    <r>
      <rPr>
        <sz val="12"/>
        <rFont val="Arial"/>
        <family val="2"/>
      </rPr>
      <t xml:space="preserve">
Para el tercer trimestre de la vigencia 2022, a pesar que se presentaron diferencias en las ejecuciones correspondientes a vigencia y reserva, se identificarón las diferencias y se realizaron las debidas afectaciones para ajustar los saldos sin presentarse limitantes en el desarrollo de la actividad.</t>
    </r>
  </si>
  <si>
    <r>
      <rPr>
        <b/>
        <sz val="12"/>
        <rFont val="Arial"/>
        <family val="2"/>
      </rPr>
      <t>Tercer Trimestre</t>
    </r>
    <r>
      <rPr>
        <sz val="12"/>
        <rFont val="Arial"/>
        <family val="2"/>
      </rPr>
      <t xml:space="preserve">
Se realizó revisión y conciliación de las ejecuciones de gastos de vigencia y reserva de los aplicativo SYSMAN y BOGDATA, identificando diferencias en las obligaciones acumuladas, se envían mensualmente las diferencias encontradas al área de Tesoreria para que identifiquen cuales son las cuentas que presentan esta diferencia.</t>
    </r>
  </si>
  <si>
    <r>
      <rPr>
        <b/>
        <sz val="12"/>
        <rFont val="Arial"/>
        <family val="2"/>
      </rPr>
      <t>Tercer Trimestre</t>
    </r>
    <r>
      <rPr>
        <sz val="12"/>
        <rFont val="Arial"/>
        <family val="2"/>
      </rPr>
      <t xml:space="preserve">
1. Correos electronicos enviados al área de tesoreria, cuadro comparativo de ejecución de vigencia y reservas del tercer trimestre.
2. Ejecuciones generadas por sysman y Bogdata del trimestre correspondiente</t>
    </r>
  </si>
  <si>
    <r>
      <rPr>
        <b/>
        <sz val="12"/>
        <rFont val="Arial"/>
        <family val="2"/>
      </rPr>
      <t>Tercer Trimestre</t>
    </r>
    <r>
      <rPr>
        <sz val="12"/>
        <rFont val="Arial"/>
        <family val="2"/>
      </rPr>
      <t xml:space="preserve">
Tesorería: No se presenntó limitante alguna.</t>
    </r>
  </si>
  <si>
    <r>
      <rPr>
        <b/>
        <sz val="12"/>
        <rFont val="Arial"/>
        <family val="2"/>
      </rPr>
      <t xml:space="preserve">Tercer Trimestre
</t>
    </r>
    <r>
      <rPr>
        <sz val="12"/>
        <rFont val="Arial"/>
        <family val="2"/>
      </rPr>
      <t>En el mes de septiembre se realizó la actualización del procedimiento Ejecución de pagos A-GFI-PR-013</t>
    </r>
  </si>
  <si>
    <r>
      <rPr>
        <b/>
        <sz val="12"/>
        <rFont val="Arial"/>
        <family val="2"/>
      </rPr>
      <t xml:space="preserve">Tercer Trimestre: </t>
    </r>
    <r>
      <rPr>
        <sz val="12"/>
        <rFont val="Arial"/>
        <family val="2"/>
      </rPr>
      <t xml:space="preserve">
No se presentaron limitantes en éste periodo</t>
    </r>
  </si>
  <si>
    <r>
      <rPr>
        <b/>
        <sz val="12"/>
        <rFont val="Arial"/>
        <family val="2"/>
      </rPr>
      <t xml:space="preserve">Tercer Trimestre: </t>
    </r>
    <r>
      <rPr>
        <sz val="12"/>
        <rFont val="Arial"/>
        <family val="2"/>
      </rPr>
      <t xml:space="preserve">
1. Reporte monitoreo planes de mejoramiento
2. Pantallazo evidencias reporte monitoreo planes de mejoramiento</t>
    </r>
  </si>
  <si>
    <r>
      <rPr>
        <b/>
        <sz val="12"/>
        <rFont val="Arial"/>
        <family val="2"/>
      </rPr>
      <t xml:space="preserve">TercerTrimestre: </t>
    </r>
    <r>
      <rPr>
        <sz val="12"/>
        <rFont val="Arial"/>
        <family val="2"/>
      </rPr>
      <t xml:space="preserve">
No se presentaron limitantes en éste periodo</t>
    </r>
  </si>
  <si>
    <r>
      <rPr>
        <b/>
        <sz val="12"/>
        <rFont val="Arial"/>
        <family val="2"/>
      </rPr>
      <t xml:space="preserve">Tercer Trimestre: </t>
    </r>
    <r>
      <rPr>
        <sz val="12"/>
        <rFont val="Arial"/>
        <family val="2"/>
      </rPr>
      <t xml:space="preserve">
Se realizó seguimiento a los indicadores de gestión del proceso</t>
    </r>
  </si>
  <si>
    <r>
      <rPr>
        <b/>
        <sz val="12"/>
        <rFont val="Arial"/>
        <family val="2"/>
      </rPr>
      <t xml:space="preserve">Tercer Trimestre: 
</t>
    </r>
    <r>
      <rPr>
        <sz val="12"/>
        <rFont val="Arial"/>
        <family val="2"/>
      </rPr>
      <t>Se realizó seguimiento al Plan de Acción e Indicadores Estratégicos, Mapa de Riesgos de Corrupción y Mapa de Riesgos de Gestión del proceso, para un total de 7 reportes</t>
    </r>
  </si>
  <si>
    <r>
      <t>Primer Trimestre:</t>
    </r>
    <r>
      <rPr>
        <sz val="10"/>
        <color rgb="FF000000"/>
        <rFont val="Times New Roman"/>
        <family val="1"/>
      </rPr>
      <t xml:space="preserve"> Se dió cumplimiento del 100%, lo anterior debido a que se realizó la presentación de los informes dentro de los tiempos establecidos, los cuales se encuentran publicados en el Link de Transparencia y acceso a la información pública, en la página web del Instituto. 
</t>
    </r>
    <r>
      <rPr>
        <b/>
        <sz val="10"/>
        <color rgb="FF000000"/>
        <rFont val="Times New Roman"/>
        <family val="1"/>
      </rPr>
      <t xml:space="preserve">
Segundo Trimestre: </t>
    </r>
    <r>
      <rPr>
        <sz val="10"/>
        <color rgb="FF000000"/>
        <rFont val="Times New Roman"/>
        <family val="1"/>
      </rPr>
      <t xml:space="preserve">En el resultado del presente indicador para el segundo trimestre de la vigencia 2022, se observa un cumplimiento del 100% lo anterior debido a que se realizó la presentación de los informes dentro de los tiempos establecidos, los cuales se encuentran publicados en el Link de Transparencias y acceso a la infurción publica, en la Página Web del Instituto. 
</t>
    </r>
    <r>
      <rPr>
        <b/>
        <sz val="10"/>
        <color rgb="FF000000"/>
        <rFont val="Times New Roman"/>
        <family val="1"/>
      </rPr>
      <t xml:space="preserve">
Tercer Trimestre: </t>
    </r>
    <r>
      <rPr>
        <sz val="10"/>
        <color rgb="FF000000"/>
        <rFont val="Times New Roman"/>
        <family val="1"/>
      </rPr>
      <t xml:space="preserve">En el Tercer Trimester de la presente vigencia, se evidencia cumplimiento del 100% en el presente indicador, lo anterior debido a que se realizó la presentación de los informes dentro de los tiempos establecidos, los cuales se encuentran publicados en el link de Transparencia y acceso a la función pública, en la página web del Instituto. </t>
    </r>
  </si>
  <si>
    <r>
      <rPr>
        <b/>
        <sz val="12"/>
        <rFont val="Arial"/>
        <family val="2"/>
      </rPr>
      <t xml:space="preserve">Tercer Trimestre: </t>
    </r>
    <r>
      <rPr>
        <sz val="12"/>
        <rFont val="Arial"/>
        <family val="2"/>
      </rPr>
      <t xml:space="preserve">
1. Seguimiento indicadores de gestión
2. Pantallazo publicación evidencias indicadores de gestión</t>
    </r>
  </si>
  <si>
    <r>
      <rPr>
        <b/>
        <sz val="12"/>
        <rFont val="Arial"/>
        <family val="2"/>
      </rPr>
      <t>Tercer Trimestre</t>
    </r>
    <r>
      <rPr>
        <sz val="12"/>
        <rFont val="Arial"/>
        <family val="2"/>
      </rPr>
      <t xml:space="preserve">
1. Procedimiento  Ejecución de Pagos A-GFI-PR-013 actualizado.
2. Correo oficialización procedimiento Ejecución de pagos</t>
    </r>
  </si>
  <si>
    <r>
      <rPr>
        <b/>
        <sz val="12"/>
        <rFont val="Arial"/>
        <family val="2"/>
      </rPr>
      <t xml:space="preserve">Tercer Trimestre: 
</t>
    </r>
    <r>
      <rPr>
        <sz val="12"/>
        <rFont val="Arial"/>
        <family val="2"/>
      </rPr>
      <t xml:space="preserve">Se realizó segundo seguimiento reporte de monitoreo a los planes de mejoramiento del proceso, de acuerdo con las acciones que se encuentran en ejecución y establecidas en el tablero de control de la entidad. </t>
    </r>
  </si>
  <si>
    <r>
      <rPr>
        <b/>
        <sz val="12"/>
        <rFont val="Arial"/>
        <family val="2"/>
      </rPr>
      <t xml:space="preserve">Tercer Trimestre: </t>
    </r>
    <r>
      <rPr>
        <sz val="12"/>
        <rFont val="Arial"/>
        <family val="2"/>
      </rPr>
      <t xml:space="preserve">
Se realizó tercer seguimiento al Plan de Acción e Indicadores Estratégicos del proceso Gestión Financiera. </t>
    </r>
  </si>
  <si>
    <r>
      <rPr>
        <b/>
        <sz val="12"/>
        <rFont val="Arial"/>
        <family val="2"/>
      </rPr>
      <t xml:space="preserve">TercerTrimestre: </t>
    </r>
    <r>
      <rPr>
        <sz val="12"/>
        <rFont val="Arial"/>
        <family val="2"/>
      </rPr>
      <t xml:space="preserve">
1. Seguimiento Mapas de Riesgo de Corrupción
2. Seguimiento Mapas de Riesgo de Gestión
</t>
    </r>
  </si>
  <si>
    <r>
      <rPr>
        <b/>
        <sz val="12"/>
        <rFont val="Arial"/>
        <family val="2"/>
      </rPr>
      <t xml:space="preserve">TercerTrimestre: </t>
    </r>
    <r>
      <rPr>
        <sz val="12"/>
        <rFont val="Arial"/>
        <family val="2"/>
      </rPr>
      <t xml:space="preserve">
Se realizó el segundo seguimiento a los Mapas de Riesgo de Corrupción y Mapas de Riesgo de Gestión identificados para el proceso Gestión Financiera</t>
    </r>
  </si>
  <si>
    <t>Hugo Alberto Carrillo Gómez - Secretario General  Cód. 054 Grado 02</t>
  </si>
  <si>
    <t>Humanos, físicos, financieros, tecnológicos e institucionales</t>
  </si>
  <si>
    <r>
      <rPr>
        <b/>
        <sz val="12"/>
        <rFont val="Arial"/>
        <family val="2"/>
      </rPr>
      <t xml:space="preserve">Tercer Trimestre: </t>
    </r>
    <r>
      <rPr>
        <sz val="12"/>
        <rFont val="Arial"/>
        <family val="2"/>
      </rPr>
      <t xml:space="preserve">
1. Seguimiento Plan de Acción e Indicadores Estratégicos
2.Seguimiento Mapa de Riesgos de Corrupción
3.Seguimiento Mapa de Riesgos de Gestión
</t>
    </r>
  </si>
  <si>
    <r>
      <rPr>
        <b/>
        <sz val="12"/>
        <rFont val="Arial"/>
        <family val="2"/>
      </rPr>
      <t xml:space="preserve">Tercer Trimestre: </t>
    </r>
    <r>
      <rPr>
        <sz val="12"/>
        <rFont val="Arial"/>
        <family val="2"/>
      </rPr>
      <t xml:space="preserve">
1. Seguimiento Plan de Acción e Indicadores Estratégicos
</t>
    </r>
  </si>
  <si>
    <t>CONTRATISTA SECRETARIA GENERAL</t>
  </si>
  <si>
    <t>SECRETARIO GENERAL</t>
  </si>
  <si>
    <t>E-DES-FT-003</t>
  </si>
  <si>
    <t>DIRECCIONAMIENTO ESTRATÉGICO</t>
  </si>
  <si>
    <t>S-SMG-FT-008</t>
  </si>
  <si>
    <t>08</t>
  </si>
  <si>
    <t>SEGUIMIENTO Y MEJORAMIENTO A LA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</si>
</sst>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7">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4"/>
      <color rgb="FF000000"/>
      <name val="Arial"/>
      <family val="2"/>
    </font>
    <font>
      <sz val="11"/>
      <color indexed="8"/>
      <name val="Arial1"/>
    </font>
    <font>
      <sz val="10"/>
      <color indexed="8"/>
      <name val="Times New Roman"/>
      <family val="1"/>
    </font>
    <font>
      <sz val="10"/>
      <color theme="0"/>
      <name val="Times New Roman"/>
      <family val="1"/>
    </font>
    <font>
      <sz val="10"/>
      <name val="Times New Roman"/>
      <family val="1"/>
    </font>
    <font>
      <b/>
      <sz val="10"/>
      <color indexed="8"/>
      <name val="Times New Roman"/>
      <family val="1"/>
    </font>
    <font>
      <sz val="10"/>
      <color rgb="FFFF0000"/>
      <name val="Times New Roman"/>
      <family val="1"/>
    </font>
    <font>
      <b/>
      <sz val="10"/>
      <color indexed="12"/>
      <name val="Times New Roman"/>
      <family val="1"/>
    </font>
    <font>
      <b/>
      <sz val="12"/>
      <name val="Arial"/>
      <family val="2"/>
    </font>
    <font>
      <sz val="12"/>
      <color rgb="FF000000"/>
      <name val="Arial"/>
      <family val="2"/>
    </font>
    <font>
      <sz val="10"/>
      <color rgb="FF000000"/>
      <name val="Times New Roman"/>
      <family val="1"/>
    </font>
  </fonts>
  <fills count="22">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rgb="FFFFDB75"/>
        <bgColor rgb="FF000000"/>
      </patternFill>
    </fill>
    <fill>
      <patternFill patternType="solid">
        <fgColor rgb="FFA9D08E"/>
        <bgColor rgb="FF000000"/>
      </patternFill>
    </fill>
    <fill>
      <patternFill patternType="solid">
        <fgColor theme="5" tint="0.39997558519241921"/>
        <bgColor indexed="45"/>
      </patternFill>
    </fill>
    <fill>
      <patternFill patternType="solid">
        <fgColor theme="5" tint="0.39997558519241921"/>
        <bgColor indexed="64"/>
      </patternFill>
    </fill>
    <fill>
      <patternFill patternType="solid">
        <fgColor rgb="FFFF0000"/>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right/>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rgb="FF333F4F"/>
      </left>
      <right style="medium">
        <color rgb="FF333F4F"/>
      </right>
      <top style="medium">
        <color theme="3" tint="-0.249977111117893"/>
      </top>
      <bottom/>
      <diagonal/>
    </border>
    <border>
      <left style="medium">
        <color indexed="64"/>
      </left>
      <right style="thin">
        <color indexed="64"/>
      </right>
      <top style="medium">
        <color indexed="64"/>
      </top>
      <bottom/>
      <diagonal/>
    </border>
    <border>
      <left style="medium">
        <color rgb="FF333F4F"/>
      </left>
      <right style="medium">
        <color rgb="FF333F4F"/>
      </right>
      <top/>
      <bottom/>
      <diagonal/>
    </border>
    <border>
      <left style="medium">
        <color indexed="64"/>
      </left>
      <right style="thin">
        <color indexed="64"/>
      </right>
      <top/>
      <bottom/>
      <diagonal/>
    </border>
    <border>
      <left style="medium">
        <color rgb="FF333F4F"/>
      </left>
      <right style="medium">
        <color rgb="FF333F4F"/>
      </right>
      <top/>
      <bottom style="medium">
        <color rgb="FF333F4F"/>
      </bottom>
      <diagonal/>
    </border>
    <border>
      <left style="medium">
        <color rgb="FF333F4F"/>
      </left>
      <right style="medium">
        <color indexed="64"/>
      </right>
      <top/>
      <bottom style="medium">
        <color rgb="FF333F4F"/>
      </bottom>
      <diagonal/>
    </border>
    <border>
      <left style="medium">
        <color indexed="64"/>
      </left>
      <right style="medium">
        <color indexed="64"/>
      </right>
      <top/>
      <bottom style="medium">
        <color rgb="FF000000"/>
      </bottom>
      <diagonal/>
    </border>
    <border>
      <left style="medium">
        <color indexed="64"/>
      </left>
      <right style="thin">
        <color indexed="64"/>
      </right>
      <top/>
      <bottom style="medium">
        <color rgb="FF000000"/>
      </bottom>
      <diagonal/>
    </border>
    <border>
      <left style="thin">
        <color indexed="64"/>
      </left>
      <right style="thin">
        <color indexed="64"/>
      </right>
      <top/>
      <bottom style="medium">
        <color rgb="FF00000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medium">
        <color rgb="FF00000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thin">
        <color indexed="64"/>
      </left>
      <right style="hair">
        <color indexed="8"/>
      </right>
      <top style="thin">
        <color indexed="64"/>
      </top>
      <bottom style="thin">
        <color indexed="64"/>
      </bottom>
      <diagonal/>
    </border>
    <border>
      <left/>
      <right style="thin">
        <color indexed="64"/>
      </right>
      <top style="thin">
        <color indexed="64"/>
      </top>
      <bottom/>
      <diagonal/>
    </border>
    <border>
      <left/>
      <right style="hair">
        <color indexed="8"/>
      </right>
      <top/>
      <bottom/>
      <diagonal/>
    </border>
    <border>
      <left/>
      <right style="thin">
        <color indexed="64"/>
      </right>
      <top/>
      <bottom style="hair">
        <color indexed="8"/>
      </bottom>
      <diagonal/>
    </border>
    <border>
      <left/>
      <right style="hair">
        <color indexed="8"/>
      </right>
      <top/>
      <bottom style="hair">
        <color indexed="8"/>
      </bottom>
      <diagonal/>
    </border>
    <border>
      <left/>
      <right/>
      <top style="hair">
        <color indexed="8"/>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7" fillId="0" borderId="0"/>
    <xf numFmtId="9" fontId="27" fillId="0" borderId="0" applyFont="0" applyFill="0" applyBorder="0" applyAlignment="0" applyProtection="0"/>
  </cellStyleXfs>
  <cellXfs count="453">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3" borderId="33" xfId="0" applyFont="1" applyFill="1" applyBorder="1" applyAlignment="1" applyProtection="1">
      <alignment vertical="center" wrapText="1"/>
      <protection locked="0"/>
    </xf>
    <xf numFmtId="0" fontId="22" fillId="13" borderId="49" xfId="0" applyFont="1" applyFill="1" applyBorder="1" applyAlignment="1" applyProtection="1">
      <alignment vertical="center" wrapText="1"/>
      <protection locked="0"/>
    </xf>
    <xf numFmtId="0" fontId="22" fillId="13" borderId="52" xfId="0" applyFont="1" applyFill="1" applyBorder="1" applyAlignment="1" applyProtection="1">
      <alignment vertical="center" wrapText="1"/>
      <protection locked="0"/>
    </xf>
    <xf numFmtId="0" fontId="22" fillId="13" borderId="6" xfId="0" applyFont="1" applyFill="1" applyBorder="1" applyAlignment="1" applyProtection="1">
      <alignment vertical="center" wrapText="1"/>
      <protection locked="0"/>
    </xf>
    <xf numFmtId="0" fontId="22" fillId="13" borderId="35" xfId="0" applyFont="1" applyFill="1" applyBorder="1" applyAlignment="1" applyProtection="1">
      <alignment vertical="center" wrapText="1"/>
      <protection locked="0"/>
    </xf>
    <xf numFmtId="0" fontId="22" fillId="13" borderId="42" xfId="0" applyFont="1" applyFill="1" applyBorder="1" applyAlignment="1" applyProtection="1">
      <alignment vertical="center" wrapText="1"/>
      <protection locked="0"/>
    </xf>
    <xf numFmtId="0" fontId="22" fillId="13" borderId="36" xfId="0" applyFont="1" applyFill="1" applyBorder="1" applyAlignment="1" applyProtection="1">
      <alignment vertical="center" wrapText="1"/>
      <protection locked="0"/>
    </xf>
    <xf numFmtId="0" fontId="22" fillId="13" borderId="44" xfId="0" applyFont="1" applyFill="1" applyBorder="1" applyAlignment="1" applyProtection="1">
      <alignment vertical="center" wrapText="1"/>
      <protection locked="0"/>
    </xf>
    <xf numFmtId="1" fontId="9" fillId="8" borderId="7" xfId="0" applyNumberFormat="1" applyFont="1" applyFill="1" applyBorder="1" applyAlignment="1" applyProtection="1">
      <alignment vertical="center" wrapText="1"/>
      <protection locked="0"/>
    </xf>
    <xf numFmtId="9" fontId="10" fillId="3" borderId="11"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21" xfId="0" applyFont="1" applyFill="1" applyBorder="1" applyAlignment="1" applyProtection="1">
      <alignment horizontal="center" vertical="center" wrapText="1"/>
      <protection locked="0"/>
    </xf>
    <xf numFmtId="9" fontId="17" fillId="13" borderId="49" xfId="0" applyNumberFormat="1" applyFont="1" applyFill="1" applyBorder="1" applyAlignment="1" applyProtection="1">
      <alignment horizontal="center" vertical="center" wrapText="1"/>
      <protection locked="0"/>
    </xf>
    <xf numFmtId="9" fontId="17" fillId="13" borderId="6" xfId="0" applyNumberFormat="1" applyFont="1" applyFill="1" applyBorder="1" applyAlignment="1" applyProtection="1">
      <alignment horizontal="center" vertical="center" wrapText="1"/>
      <protection locked="0"/>
    </xf>
    <xf numFmtId="9" fontId="17" fillId="13" borderId="42" xfId="0" applyNumberFormat="1"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164" fontId="11" fillId="12" borderId="10" xfId="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52"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0" fontId="22" fillId="13" borderId="1" xfId="0" applyFont="1" applyFill="1" applyBorder="1" applyAlignment="1" applyProtection="1">
      <alignment vertical="center" wrapText="1"/>
      <protection locked="0"/>
    </xf>
    <xf numFmtId="9" fontId="17" fillId="13" borderId="1" xfId="0" applyNumberFormat="1" applyFont="1" applyFill="1" applyBorder="1" applyAlignment="1" applyProtection="1">
      <alignment horizontal="center" vertical="center" wrapText="1"/>
      <protection locked="0"/>
    </xf>
    <xf numFmtId="9" fontId="17" fillId="13" borderId="33" xfId="0" applyNumberFormat="1" applyFont="1" applyFill="1" applyBorder="1" applyAlignment="1" applyProtection="1">
      <alignment horizontal="center" vertical="center" wrapText="1"/>
      <protection locked="0"/>
    </xf>
    <xf numFmtId="0" fontId="22" fillId="13" borderId="65" xfId="0" applyFont="1" applyFill="1" applyBorder="1" applyAlignment="1" applyProtection="1">
      <alignment vertical="center" wrapText="1"/>
      <protection locked="0"/>
    </xf>
    <xf numFmtId="9" fontId="17" fillId="13" borderId="65" xfId="0" applyNumberFormat="1" applyFont="1" applyFill="1" applyBorder="1" applyAlignment="1" applyProtection="1">
      <alignment horizontal="center" vertical="center" wrapText="1"/>
      <protection locked="0"/>
    </xf>
    <xf numFmtId="0" fontId="5" fillId="2" borderId="7" xfId="3" applyFont="1" applyFill="1" applyBorder="1" applyAlignment="1" applyProtection="1">
      <alignment horizontal="center" vertical="center" wrapText="1"/>
      <protection locked="0"/>
    </xf>
    <xf numFmtId="0" fontId="5" fillId="2" borderId="10" xfId="3" applyFont="1" applyFill="1" applyBorder="1" applyAlignment="1" applyProtection="1">
      <alignment horizontal="center" vertical="center" wrapText="1"/>
      <protection locked="0"/>
    </xf>
    <xf numFmtId="0" fontId="15" fillId="11" borderId="7" xfId="3" applyFont="1" applyFill="1" applyBorder="1" applyAlignment="1" applyProtection="1">
      <alignment horizontal="center" vertical="center" wrapText="1"/>
      <protection locked="0"/>
    </xf>
    <xf numFmtId="0" fontId="15" fillId="11" borderId="10" xfId="3" applyFont="1" applyFill="1" applyBorder="1" applyAlignment="1" applyProtection="1">
      <alignment horizontal="center" vertical="center" wrapText="1"/>
      <protection locked="0"/>
    </xf>
    <xf numFmtId="0" fontId="15" fillId="11" borderId="9" xfId="3" applyFont="1" applyFill="1" applyBorder="1" applyAlignment="1" applyProtection="1">
      <alignment vertical="center" wrapText="1"/>
      <protection locked="0"/>
    </xf>
    <xf numFmtId="0" fontId="15" fillId="11" borderId="79"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9" xfId="3" applyFont="1" applyFill="1" applyBorder="1" applyAlignment="1" applyProtection="1">
      <alignment vertical="center" wrapText="1"/>
      <protection locked="0"/>
    </xf>
    <xf numFmtId="0" fontId="5" fillId="2" borderId="79" xfId="3" applyFont="1" applyFill="1" applyBorder="1" applyAlignment="1" applyProtection="1">
      <alignment horizontal="center" vertical="center" wrapText="1"/>
      <protection locked="0"/>
    </xf>
    <xf numFmtId="14" fontId="5" fillId="2" borderId="79" xfId="3" applyNumberFormat="1" applyFont="1" applyFill="1" applyBorder="1" applyAlignment="1" applyProtection="1">
      <alignment horizontal="center" vertical="center" wrapText="1"/>
      <protection locked="0"/>
    </xf>
    <xf numFmtId="0" fontId="21" fillId="14" borderId="90" xfId="0" applyFont="1" applyFill="1" applyBorder="1" applyAlignment="1" applyProtection="1">
      <alignment vertical="center" wrapText="1"/>
      <protection locked="0"/>
    </xf>
    <xf numFmtId="0" fontId="5" fillId="13" borderId="20" xfId="0" applyFont="1" applyFill="1" applyBorder="1" applyAlignment="1" applyProtection="1">
      <alignment vertical="center"/>
      <protection locked="0"/>
    </xf>
    <xf numFmtId="0" fontId="29" fillId="0" borderId="0" xfId="4" applyFont="1"/>
    <xf numFmtId="0" fontId="28" fillId="0" borderId="0" xfId="4" applyFont="1" applyAlignment="1">
      <alignment wrapText="1"/>
    </xf>
    <xf numFmtId="0" fontId="31" fillId="0" borderId="1" xfId="4" applyFont="1" applyBorder="1" applyAlignment="1">
      <alignment horizontal="left" vertical="center"/>
    </xf>
    <xf numFmtId="10" fontId="28" fillId="0" borderId="0" xfId="4" applyNumberFormat="1" applyFont="1" applyAlignment="1">
      <alignment horizontal="center" vertical="center"/>
    </xf>
    <xf numFmtId="9" fontId="28" fillId="0" borderId="0" xfId="4" applyNumberFormat="1" applyFont="1" applyAlignment="1">
      <alignment horizontal="center" vertical="center"/>
    </xf>
    <xf numFmtId="0" fontId="28" fillId="0" borderId="0" xfId="4" applyFont="1" applyAlignment="1">
      <alignment horizontal="center" vertical="center"/>
    </xf>
    <xf numFmtId="0" fontId="6" fillId="0" borderId="1" xfId="4" applyFont="1" applyBorder="1" applyAlignment="1">
      <alignment horizontal="center" vertical="center"/>
    </xf>
    <xf numFmtId="0" fontId="31" fillId="0" borderId="0" xfId="4" applyFont="1" applyAlignment="1">
      <alignment horizontal="center" vertical="center"/>
    </xf>
    <xf numFmtId="0" fontId="32" fillId="0" borderId="0" xfId="4" applyFont="1"/>
    <xf numFmtId="9" fontId="28" fillId="0" borderId="0" xfId="4" applyNumberFormat="1" applyFont="1" applyAlignment="1">
      <alignment horizontal="center" vertical="center" wrapText="1"/>
    </xf>
    <xf numFmtId="0" fontId="28" fillId="0" borderId="41" xfId="4" applyFont="1" applyBorder="1" applyAlignment="1">
      <alignment horizontal="center" vertical="center"/>
    </xf>
    <xf numFmtId="9" fontId="28" fillId="0" borderId="1" xfId="4" applyNumberFormat="1" applyFont="1" applyBorder="1" applyAlignment="1">
      <alignment horizontal="center" vertical="center" wrapText="1"/>
    </xf>
    <xf numFmtId="9" fontId="28" fillId="0" borderId="1" xfId="4" applyNumberFormat="1" applyFont="1" applyBorder="1" applyAlignment="1">
      <alignment horizontal="center" vertical="center"/>
    </xf>
    <xf numFmtId="0" fontId="28" fillId="0" borderId="1" xfId="4" applyFont="1" applyBorder="1" applyAlignment="1">
      <alignment horizontal="center" vertical="center"/>
    </xf>
    <xf numFmtId="0" fontId="31" fillId="0" borderId="0" xfId="4" applyFont="1" applyAlignment="1">
      <alignment horizontal="center"/>
    </xf>
    <xf numFmtId="0" fontId="31" fillId="0" borderId="42" xfId="4" applyFont="1" applyBorder="1" applyAlignment="1">
      <alignment horizontal="center" vertical="center"/>
    </xf>
    <xf numFmtId="0" fontId="31" fillId="0" borderId="41" xfId="4" applyFont="1" applyBorder="1" applyAlignment="1">
      <alignment horizontal="center" vertical="center"/>
    </xf>
    <xf numFmtId="0" fontId="33" fillId="0" borderId="0" xfId="4" applyFont="1"/>
    <xf numFmtId="10" fontId="28" fillId="0" borderId="0" xfId="4" applyNumberFormat="1" applyFont="1"/>
    <xf numFmtId="0" fontId="31" fillId="0" borderId="0" xfId="4" applyFont="1" applyAlignment="1">
      <alignment vertical="center" wrapText="1"/>
    </xf>
    <xf numFmtId="0" fontId="28" fillId="0" borderId="6" xfId="4" applyFont="1" applyBorder="1"/>
    <xf numFmtId="0" fontId="28" fillId="0" borderId="5" xfId="4" applyFont="1" applyBorder="1"/>
    <xf numFmtId="10" fontId="28" fillId="0" borderId="5" xfId="4" applyNumberFormat="1" applyFont="1" applyBorder="1" applyAlignment="1">
      <alignment horizontal="center" vertical="center"/>
    </xf>
    <xf numFmtId="9" fontId="28" fillId="0" borderId="5" xfId="4" applyNumberFormat="1" applyFont="1" applyBorder="1" applyAlignment="1">
      <alignment horizontal="center" vertical="center" wrapText="1"/>
    </xf>
    <xf numFmtId="9" fontId="28" fillId="0" borderId="5" xfId="4" applyNumberFormat="1" applyFont="1" applyBorder="1" applyAlignment="1">
      <alignment horizontal="center" vertical="center"/>
    </xf>
    <xf numFmtId="0" fontId="28" fillId="0" borderId="4" xfId="4" applyFont="1" applyBorder="1" applyAlignment="1">
      <alignment horizontal="center" vertical="center"/>
    </xf>
    <xf numFmtId="0" fontId="27" fillId="0" borderId="0" xfId="4"/>
    <xf numFmtId="0" fontId="27" fillId="0" borderId="0" xfId="4" applyAlignment="1">
      <alignment horizontal="left" wrapText="1"/>
    </xf>
    <xf numFmtId="49" fontId="30" fillId="20" borderId="1" xfId="4" applyNumberFormat="1" applyFont="1" applyFill="1" applyBorder="1" applyAlignment="1">
      <alignment horizontal="center" vertical="center" wrapText="1"/>
    </xf>
    <xf numFmtId="0" fontId="6" fillId="0" borderId="1" xfId="4" applyFont="1" applyBorder="1" applyAlignment="1">
      <alignment horizontal="center" vertical="center" wrapText="1"/>
    </xf>
    <xf numFmtId="0" fontId="31" fillId="0" borderId="0" xfId="4" applyFont="1"/>
    <xf numFmtId="0" fontId="8" fillId="0" borderId="33" xfId="0" applyFont="1" applyBorder="1" applyAlignment="1" applyProtection="1">
      <alignment vertical="center" wrapText="1"/>
      <protection locked="0"/>
    </xf>
    <xf numFmtId="0" fontId="8" fillId="0" borderId="49" xfId="0" applyFont="1" applyBorder="1" applyAlignment="1" applyProtection="1">
      <alignment vertical="center" wrapText="1"/>
      <protection locked="0"/>
    </xf>
    <xf numFmtId="0" fontId="28" fillId="0" borderId="1" xfId="4" applyFont="1" applyBorder="1" applyAlignment="1">
      <alignment horizontal="center" vertical="center" wrapText="1"/>
    </xf>
    <xf numFmtId="0" fontId="8" fillId="13" borderId="52" xfId="0" applyFont="1" applyFill="1" applyBorder="1" applyAlignment="1" applyProtection="1">
      <alignment vertical="center" wrapText="1"/>
      <protection locked="0"/>
    </xf>
    <xf numFmtId="0" fontId="8" fillId="13" borderId="6" xfId="0" applyFont="1" applyFill="1" applyBorder="1" applyAlignment="1" applyProtection="1">
      <alignment vertical="center" wrapText="1"/>
      <protection locked="0"/>
    </xf>
    <xf numFmtId="0" fontId="8" fillId="13" borderId="1" xfId="0" applyFont="1" applyFill="1" applyBorder="1" applyAlignment="1" applyProtection="1">
      <alignment vertical="center" wrapText="1"/>
      <protection locked="0"/>
    </xf>
    <xf numFmtId="14" fontId="8" fillId="6" borderId="7" xfId="0" applyNumberFormat="1" applyFont="1" applyFill="1" applyBorder="1" applyAlignment="1" applyProtection="1">
      <alignment horizontal="center" vertical="center" wrapText="1"/>
      <protection locked="0"/>
    </xf>
    <xf numFmtId="1" fontId="9" fillId="8" borderId="7" xfId="0" applyNumberFormat="1" applyFont="1" applyFill="1" applyBorder="1" applyAlignment="1" applyProtection="1">
      <alignment horizontal="center" vertical="center" wrapText="1"/>
      <protection locked="0"/>
    </xf>
    <xf numFmtId="0" fontId="35" fillId="13" borderId="52" xfId="0" applyFont="1" applyFill="1" applyBorder="1" applyAlignment="1" applyProtection="1">
      <alignment vertical="top" wrapText="1"/>
      <protection locked="0"/>
    </xf>
    <xf numFmtId="0" fontId="35" fillId="13" borderId="6" xfId="0" applyFont="1" applyFill="1" applyBorder="1" applyAlignment="1" applyProtection="1">
      <alignment vertical="top" wrapText="1"/>
      <protection locked="0"/>
    </xf>
    <xf numFmtId="0" fontId="8" fillId="13" borderId="6" xfId="0" applyFont="1" applyFill="1" applyBorder="1" applyAlignment="1" applyProtection="1">
      <alignment vertical="top" wrapText="1"/>
      <protection locked="0"/>
    </xf>
    <xf numFmtId="0" fontId="8" fillId="13" borderId="52" xfId="0" applyFont="1" applyFill="1" applyBorder="1" applyAlignment="1" applyProtection="1">
      <alignment vertical="top" wrapText="1"/>
      <protection locked="0"/>
    </xf>
    <xf numFmtId="0" fontId="8" fillId="3" borderId="33" xfId="0" applyFont="1" applyFill="1" applyBorder="1" applyAlignment="1" applyProtection="1">
      <alignment vertical="top" wrapText="1"/>
      <protection locked="0"/>
    </xf>
    <xf numFmtId="0" fontId="8" fillId="3" borderId="49" xfId="0" applyFont="1" applyFill="1" applyBorder="1" applyAlignment="1" applyProtection="1">
      <alignment vertical="top" wrapText="1"/>
      <protection locked="0"/>
    </xf>
    <xf numFmtId="0" fontId="35" fillId="3" borderId="49" xfId="0" applyFont="1" applyFill="1" applyBorder="1" applyAlignment="1" applyProtection="1">
      <alignment vertical="top" wrapText="1"/>
      <protection locked="0"/>
    </xf>
    <xf numFmtId="0" fontId="8" fillId="3" borderId="52" xfId="0" applyFont="1" applyFill="1" applyBorder="1" applyAlignment="1">
      <alignment vertical="top" wrapText="1"/>
    </xf>
    <xf numFmtId="0" fontId="8" fillId="3" borderId="6" xfId="0" applyFont="1" applyFill="1" applyBorder="1" applyAlignment="1">
      <alignment vertical="top" wrapText="1"/>
    </xf>
    <xf numFmtId="0" fontId="8" fillId="3" borderId="33" xfId="0" applyFont="1" applyFill="1" applyBorder="1" applyAlignment="1" applyProtection="1">
      <alignment vertical="center" wrapText="1"/>
      <protection locked="0"/>
    </xf>
    <xf numFmtId="0" fontId="8" fillId="3" borderId="49" xfId="0" applyFont="1" applyFill="1" applyBorder="1" applyAlignment="1" applyProtection="1">
      <alignment vertical="center" wrapText="1"/>
      <protection locked="0"/>
    </xf>
    <xf numFmtId="0" fontId="17" fillId="3" borderId="52" xfId="0" applyFont="1" applyFill="1" applyBorder="1" applyAlignment="1">
      <alignment vertical="top" wrapText="1"/>
    </xf>
    <xf numFmtId="0" fontId="17" fillId="3" borderId="6" xfId="0" applyFont="1" applyFill="1" applyBorder="1" applyAlignment="1">
      <alignment vertical="top" wrapText="1"/>
    </xf>
    <xf numFmtId="0" fontId="8" fillId="13" borderId="52" xfId="0" applyFont="1" applyFill="1" applyBorder="1" applyAlignment="1" applyProtection="1">
      <alignment horizontal="left" vertical="top" wrapText="1"/>
      <protection locked="0"/>
    </xf>
    <xf numFmtId="0" fontId="8" fillId="13" borderId="6" xfId="0" applyFont="1" applyFill="1" applyBorder="1" applyAlignment="1" applyProtection="1">
      <alignment horizontal="left" vertical="top" wrapText="1"/>
      <protection locked="0"/>
    </xf>
    <xf numFmtId="0" fontId="8" fillId="3" borderId="49" xfId="0" applyFont="1" applyFill="1" applyBorder="1" applyAlignment="1" applyProtection="1">
      <alignment horizontal="left" vertical="center" wrapText="1"/>
      <protection locked="0"/>
    </xf>
    <xf numFmtId="0" fontId="8" fillId="3" borderId="49" xfId="0" applyFont="1" applyFill="1" applyBorder="1" applyAlignment="1" applyProtection="1">
      <alignment horizontal="left" vertical="top" wrapText="1"/>
      <protection locked="0"/>
    </xf>
    <xf numFmtId="0" fontId="8" fillId="13" borderId="1" xfId="0" applyFont="1" applyFill="1" applyBorder="1" applyAlignment="1" applyProtection="1">
      <alignment vertical="top" wrapText="1"/>
      <protection locked="0"/>
    </xf>
    <xf numFmtId="0" fontId="30" fillId="0" borderId="97" xfId="4" applyFont="1" applyBorder="1" applyAlignment="1">
      <alignment horizontal="center" vertical="center" wrapText="1"/>
    </xf>
    <xf numFmtId="0" fontId="30" fillId="0" borderId="1" xfId="4" applyFont="1" applyBorder="1" applyAlignment="1">
      <alignment horizontal="center" vertical="center" wrapText="1"/>
    </xf>
    <xf numFmtId="0" fontId="28" fillId="0" borderId="0" xfId="4" applyFont="1"/>
    <xf numFmtId="0" fontId="28" fillId="0" borderId="42" xfId="4" applyFont="1" applyBorder="1"/>
    <xf numFmtId="9" fontId="30" fillId="0" borderId="1" xfId="4" applyNumberFormat="1" applyFont="1" applyBorder="1" applyAlignment="1">
      <alignment horizontal="center" vertical="center" wrapText="1"/>
    </xf>
    <xf numFmtId="0" fontId="31" fillId="0" borderId="1" xfId="4" applyFont="1" applyBorder="1" applyAlignment="1">
      <alignment horizontal="center" vertical="center"/>
    </xf>
    <xf numFmtId="0" fontId="31" fillId="0" borderId="2" xfId="4" applyFont="1" applyBorder="1" applyAlignment="1">
      <alignment horizontal="center" vertical="center"/>
    </xf>
    <xf numFmtId="0" fontId="31" fillId="0" borderId="3" xfId="4" applyFont="1" applyBorder="1" applyAlignment="1">
      <alignment horizontal="center" vertical="center"/>
    </xf>
    <xf numFmtId="0" fontId="31" fillId="0" borderId="101" xfId="4" applyFont="1" applyBorder="1" applyAlignment="1">
      <alignment horizontal="center" vertical="center"/>
    </xf>
    <xf numFmtId="0" fontId="31" fillId="0" borderId="5" xfId="4" applyFont="1" applyBorder="1" applyAlignment="1">
      <alignment horizontal="center" vertical="center"/>
    </xf>
    <xf numFmtId="0" fontId="31" fillId="0" borderId="1" xfId="4" applyFont="1" applyBorder="1" applyAlignment="1">
      <alignment horizontal="center" vertical="center" wrapText="1"/>
    </xf>
    <xf numFmtId="14" fontId="5" fillId="8" borderId="90" xfId="0" applyNumberFormat="1" applyFont="1" applyFill="1" applyBorder="1" applyAlignment="1" applyProtection="1">
      <alignment horizontal="center" vertical="center"/>
      <protection locked="0"/>
    </xf>
    <xf numFmtId="0" fontId="5" fillId="8" borderId="91" xfId="0" applyFont="1" applyFill="1" applyBorder="1" applyAlignment="1" applyProtection="1">
      <alignment horizontal="center" vertical="center"/>
      <protection locked="0"/>
    </xf>
    <xf numFmtId="0" fontId="5" fillId="8" borderId="92" xfId="0" applyFont="1" applyFill="1" applyBorder="1" applyAlignment="1" applyProtection="1">
      <alignment horizontal="center" vertical="center"/>
      <protection locked="0"/>
    </xf>
    <xf numFmtId="0" fontId="5" fillId="8" borderId="93" xfId="0" applyFont="1" applyFill="1" applyBorder="1" applyAlignment="1" applyProtection="1">
      <alignment horizontal="center" vertical="center"/>
      <protection locked="0"/>
    </xf>
    <xf numFmtId="165" fontId="13" fillId="3" borderId="40" xfId="0" applyNumberFormat="1" applyFont="1" applyFill="1" applyBorder="1" applyAlignment="1" applyProtection="1">
      <alignment horizontal="center" vertical="center" wrapText="1"/>
      <protection locked="0"/>
    </xf>
    <xf numFmtId="165" fontId="13" fillId="3" borderId="42" xfId="0" applyNumberFormat="1" applyFont="1" applyFill="1" applyBorder="1" applyAlignment="1" applyProtection="1">
      <alignment horizontal="center" vertical="center" wrapText="1"/>
      <protection locked="0"/>
    </xf>
    <xf numFmtId="165" fontId="13" fillId="3" borderId="44" xfId="0" applyNumberFormat="1" applyFont="1" applyFill="1" applyBorder="1" applyAlignment="1" applyProtection="1">
      <alignment horizontal="center" vertical="center" wrapText="1"/>
      <protection locked="0"/>
    </xf>
    <xf numFmtId="14" fontId="17" fillId="13" borderId="34" xfId="0" applyNumberFormat="1" applyFont="1" applyFill="1" applyBorder="1" applyAlignment="1" applyProtection="1">
      <alignment horizontal="center" vertical="center" wrapText="1"/>
      <protection locked="0"/>
    </xf>
    <xf numFmtId="14" fontId="17" fillId="13" borderId="35" xfId="0" applyNumberFormat="1" applyFont="1" applyFill="1" applyBorder="1" applyAlignment="1" applyProtection="1">
      <alignment horizontal="center" vertical="center" wrapText="1"/>
      <protection locked="0"/>
    </xf>
    <xf numFmtId="14" fontId="17" fillId="13" borderId="36" xfId="0" applyNumberFormat="1" applyFont="1" applyFill="1" applyBorder="1" applyAlignment="1" applyProtection="1">
      <alignment horizontal="center" vertical="center" wrapText="1"/>
      <protection locked="0"/>
    </xf>
    <xf numFmtId="0" fontId="8" fillId="13" borderId="34" xfId="0" applyFont="1" applyFill="1" applyBorder="1" applyAlignment="1" applyProtection="1">
      <alignment horizontal="center" vertical="center" wrapText="1"/>
      <protection locked="0"/>
    </xf>
    <xf numFmtId="0" fontId="8" fillId="13" borderId="35" xfId="0" applyFont="1" applyFill="1" applyBorder="1" applyAlignment="1" applyProtection="1">
      <alignment horizontal="center" vertical="center" wrapText="1"/>
      <protection locked="0"/>
    </xf>
    <xf numFmtId="0" fontId="8" fillId="13" borderId="36" xfId="0" applyFont="1" applyFill="1" applyBorder="1" applyAlignment="1" applyProtection="1">
      <alignment horizontal="center" vertical="center" wrapText="1"/>
      <protection locked="0"/>
    </xf>
    <xf numFmtId="9" fontId="17" fillId="9" borderId="34" xfId="0" applyNumberFormat="1" applyFont="1" applyFill="1" applyBorder="1" applyAlignment="1" applyProtection="1">
      <alignment horizontal="center" vertical="center" wrapText="1"/>
      <protection locked="0"/>
    </xf>
    <xf numFmtId="9" fontId="17" fillId="9" borderId="35" xfId="0" applyNumberFormat="1" applyFont="1" applyFill="1" applyBorder="1" applyAlignment="1" applyProtection="1">
      <alignment horizontal="center" vertical="center" wrapText="1"/>
      <protection locked="0"/>
    </xf>
    <xf numFmtId="9" fontId="17" fillId="9" borderId="89" xfId="0" applyNumberFormat="1" applyFont="1" applyFill="1" applyBorder="1" applyAlignment="1" applyProtection="1">
      <alignment horizontal="center" vertical="center" wrapText="1"/>
      <protection locked="0"/>
    </xf>
    <xf numFmtId="0" fontId="10" fillId="11" borderId="90" xfId="3" applyFont="1" applyFill="1" applyBorder="1" applyAlignment="1" applyProtection="1">
      <alignment horizontal="center" vertical="center" wrapText="1"/>
      <protection locked="0"/>
    </xf>
    <xf numFmtId="0" fontId="5" fillId="8" borderId="90" xfId="0" applyFont="1" applyFill="1" applyBorder="1" applyAlignment="1" applyProtection="1">
      <alignment horizontal="center" vertical="center"/>
      <protection locked="0"/>
    </xf>
    <xf numFmtId="0" fontId="16" fillId="3" borderId="94" xfId="0" applyFont="1" applyFill="1" applyBorder="1" applyAlignment="1" applyProtection="1">
      <alignment horizontal="center" vertical="center" wrapText="1"/>
      <protection locked="0"/>
    </xf>
    <xf numFmtId="0" fontId="16" fillId="3" borderId="0" xfId="0" applyFont="1" applyFill="1" applyAlignment="1" applyProtection="1">
      <alignment horizontal="center" vertical="center" wrapText="1"/>
      <protection locked="0"/>
    </xf>
    <xf numFmtId="0" fontId="16" fillId="3" borderId="8" xfId="0" applyFont="1" applyFill="1" applyBorder="1" applyAlignment="1" applyProtection="1">
      <alignment horizontal="center" vertical="center" wrapText="1"/>
      <protection locked="0"/>
    </xf>
    <xf numFmtId="0" fontId="16" fillId="3" borderId="68" xfId="0" applyFont="1" applyFill="1" applyBorder="1" applyAlignment="1" applyProtection="1">
      <alignment horizontal="center" vertical="center" wrapText="1"/>
      <protection locked="0"/>
    </xf>
    <xf numFmtId="0" fontId="16" fillId="3" borderId="69" xfId="0" applyFont="1" applyFill="1" applyBorder="1" applyAlignment="1" applyProtection="1">
      <alignment horizontal="center" vertical="center" wrapText="1"/>
      <protection locked="0"/>
    </xf>
    <xf numFmtId="0" fontId="16" fillId="3" borderId="70" xfId="0" applyFont="1" applyFill="1" applyBorder="1" applyAlignment="1" applyProtection="1">
      <alignment horizontal="center" vertical="center" wrapText="1"/>
      <protection locked="0"/>
    </xf>
    <xf numFmtId="0" fontId="26" fillId="9" borderId="81" xfId="0" applyFont="1" applyFill="1" applyBorder="1" applyAlignment="1" applyProtection="1">
      <alignment horizontal="center" vertical="center" wrapText="1"/>
      <protection locked="0"/>
    </xf>
    <xf numFmtId="0" fontId="26" fillId="9" borderId="83" xfId="0" applyFont="1" applyFill="1" applyBorder="1" applyAlignment="1" applyProtection="1">
      <alignment horizontal="center" vertical="center" wrapText="1"/>
      <protection locked="0"/>
    </xf>
    <xf numFmtId="0" fontId="26" fillId="9" borderId="85" xfId="0" applyFont="1" applyFill="1" applyBorder="1" applyAlignment="1" applyProtection="1">
      <alignment horizontal="center" vertical="center" wrapText="1"/>
      <protection locked="0"/>
    </xf>
    <xf numFmtId="0" fontId="26" fillId="9" borderId="67" xfId="0" applyFont="1" applyFill="1" applyBorder="1" applyAlignment="1" applyProtection="1">
      <alignment horizontal="center" vertical="center" wrapText="1"/>
      <protection locked="0"/>
    </xf>
    <xf numFmtId="0" fontId="26" fillId="9" borderId="86" xfId="0" applyFont="1" applyFill="1" applyBorder="1" applyAlignment="1" applyProtection="1">
      <alignment horizontal="center" vertical="center" wrapText="1"/>
      <protection locked="0"/>
    </xf>
    <xf numFmtId="0" fontId="15" fillId="11" borderId="79" xfId="3" applyFont="1" applyFill="1" applyBorder="1" applyAlignment="1" applyProtection="1">
      <alignment horizontal="center" vertical="center" wrapText="1"/>
      <protection locked="0"/>
    </xf>
    <xf numFmtId="0" fontId="5" fillId="2" borderId="79" xfId="3" applyFont="1" applyFill="1" applyBorder="1" applyAlignment="1" applyProtection="1">
      <alignment horizontal="center" vertical="center" wrapText="1"/>
      <protection locked="0"/>
    </xf>
    <xf numFmtId="0" fontId="11" fillId="12" borderId="68" xfId="0" applyFont="1" applyFill="1" applyBorder="1" applyAlignment="1" applyProtection="1">
      <alignment horizontal="center" vertical="center" wrapText="1"/>
      <protection locked="0"/>
    </xf>
    <xf numFmtId="0" fontId="11" fillId="12" borderId="69" xfId="0" applyFont="1" applyFill="1" applyBorder="1" applyAlignment="1" applyProtection="1">
      <alignment horizontal="center" vertical="center" wrapText="1"/>
      <protection locked="0"/>
    </xf>
    <xf numFmtId="0" fontId="11" fillId="12" borderId="70" xfId="0" applyFont="1" applyFill="1" applyBorder="1" applyAlignment="1" applyProtection="1">
      <alignment horizontal="center" vertical="center" wrapText="1"/>
      <protection locked="0"/>
    </xf>
    <xf numFmtId="0" fontId="13" fillId="3" borderId="68" xfId="0" applyFont="1" applyFill="1" applyBorder="1" applyAlignment="1" applyProtection="1">
      <alignment horizontal="center" vertical="center" wrapText="1"/>
      <protection locked="0"/>
    </xf>
    <xf numFmtId="0" fontId="13" fillId="3" borderId="69" xfId="0" applyFont="1" applyFill="1" applyBorder="1" applyAlignment="1" applyProtection="1">
      <alignment horizontal="center" vertical="center" wrapText="1"/>
      <protection locked="0"/>
    </xf>
    <xf numFmtId="0" fontId="13" fillId="3" borderId="70" xfId="0" applyFont="1" applyFill="1" applyBorder="1" applyAlignment="1" applyProtection="1">
      <alignment horizontal="center" vertical="center" wrapText="1"/>
      <protection locked="0"/>
    </xf>
    <xf numFmtId="0" fontId="19" fillId="10" borderId="0" xfId="0" applyFont="1" applyFill="1" applyAlignment="1" applyProtection="1">
      <alignment horizontal="center" vertical="center" wrapText="1"/>
      <protection locked="0"/>
    </xf>
    <xf numFmtId="0" fontId="13" fillId="3" borderId="45" xfId="0"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left" vertical="center" wrapText="1"/>
      <protection locked="0"/>
    </xf>
    <xf numFmtId="0" fontId="17" fillId="3" borderId="71" xfId="0" applyFont="1" applyFill="1" applyBorder="1" applyAlignment="1" applyProtection="1">
      <alignment horizontal="left" vertical="center" wrapText="1"/>
      <protection locked="0"/>
    </xf>
    <xf numFmtId="0" fontId="17" fillId="3" borderId="33" xfId="0" applyFont="1" applyFill="1" applyBorder="1" applyAlignment="1" applyProtection="1">
      <alignment horizontal="left" vertical="center" wrapText="1"/>
      <protection locked="0"/>
    </xf>
    <xf numFmtId="0" fontId="17" fillId="13" borderId="68" xfId="0" applyFont="1" applyFill="1" applyBorder="1" applyAlignment="1" applyProtection="1">
      <alignment horizontal="center" vertical="center" wrapText="1"/>
      <protection locked="0"/>
    </xf>
    <xf numFmtId="0" fontId="17" fillId="13" borderId="69" xfId="0" applyFont="1" applyFill="1" applyBorder="1" applyAlignment="1" applyProtection="1">
      <alignment horizontal="center" vertical="center" wrapText="1"/>
      <protection locked="0"/>
    </xf>
    <xf numFmtId="0" fontId="17" fillId="13" borderId="70" xfId="0" applyFont="1" applyFill="1" applyBorder="1" applyAlignment="1" applyProtection="1">
      <alignment horizontal="center" vertical="center" wrapText="1"/>
      <protection locked="0"/>
    </xf>
    <xf numFmtId="0" fontId="17" fillId="3" borderId="45" xfId="0" applyFont="1" applyFill="1" applyBorder="1" applyAlignment="1" applyProtection="1">
      <alignment horizontal="center" vertical="center" wrapText="1"/>
      <protection locked="0"/>
    </xf>
    <xf numFmtId="0" fontId="17" fillId="3" borderId="32" xfId="0" applyFont="1" applyFill="1" applyBorder="1" applyAlignment="1" applyProtection="1">
      <alignment horizontal="center" vertical="center" wrapText="1"/>
      <protection locked="0"/>
    </xf>
    <xf numFmtId="0" fontId="17" fillId="3" borderId="47" xfId="0"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9" fontId="17" fillId="3" borderId="36" xfId="2" applyFont="1" applyFill="1" applyBorder="1" applyAlignment="1" applyProtection="1">
      <alignment horizontal="center" vertical="center" wrapText="1"/>
      <protection locked="0"/>
    </xf>
    <xf numFmtId="165" fontId="18" fillId="3" borderId="39" xfId="2" applyNumberFormat="1" applyFont="1" applyFill="1" applyBorder="1" applyAlignment="1" applyProtection="1">
      <alignment horizontal="center" vertical="center" wrapText="1"/>
      <protection locked="0"/>
    </xf>
    <xf numFmtId="165" fontId="18" fillId="3" borderId="41" xfId="2" applyNumberFormat="1" applyFont="1" applyFill="1" applyBorder="1" applyAlignment="1" applyProtection="1">
      <alignment horizontal="center" vertical="center" wrapText="1"/>
      <protection locked="0"/>
    </xf>
    <xf numFmtId="165" fontId="18" fillId="3" borderId="43" xfId="2" applyNumberFormat="1" applyFont="1" applyFill="1" applyBorder="1" applyAlignment="1" applyProtection="1">
      <alignment horizontal="center" vertical="center" wrapText="1"/>
      <protection locked="0"/>
    </xf>
    <xf numFmtId="0" fontId="17" fillId="9" borderId="68" xfId="0" applyFont="1" applyFill="1" applyBorder="1" applyAlignment="1" applyProtection="1">
      <alignment horizontal="center" vertical="center" wrapText="1"/>
      <protection locked="0"/>
    </xf>
    <xf numFmtId="0" fontId="17" fillId="9" borderId="69" xfId="0" applyFont="1" applyFill="1" applyBorder="1" applyAlignment="1" applyProtection="1">
      <alignment horizontal="center" vertical="center" wrapText="1"/>
      <protection locked="0"/>
    </xf>
    <xf numFmtId="0" fontId="17" fillId="9" borderId="87" xfId="0" applyFont="1" applyFill="1" applyBorder="1" applyAlignment="1" applyProtection="1">
      <alignment horizontal="center" vertical="center" wrapText="1"/>
      <protection locked="0"/>
    </xf>
    <xf numFmtId="14" fontId="13" fillId="3" borderId="79" xfId="0" applyNumberFormat="1" applyFont="1" applyFill="1" applyBorder="1" applyAlignment="1" applyProtection="1">
      <alignment horizontal="center" vertical="center" wrapText="1"/>
      <protection locked="0"/>
    </xf>
    <xf numFmtId="0" fontId="13" fillId="3" borderId="79" xfId="0" applyFont="1" applyFill="1" applyBorder="1" applyAlignment="1" applyProtection="1">
      <alignment horizontal="center" vertical="center" wrapText="1"/>
      <protection locked="0"/>
    </xf>
    <xf numFmtId="0" fontId="17" fillId="13" borderId="34" xfId="0" applyFont="1" applyFill="1" applyBorder="1" applyAlignment="1" applyProtection="1">
      <alignment horizontal="left" vertical="center" wrapText="1"/>
      <protection locked="0"/>
    </xf>
    <xf numFmtId="0" fontId="17" fillId="13" borderId="35" xfId="0" applyFont="1" applyFill="1" applyBorder="1" applyAlignment="1" applyProtection="1">
      <alignment horizontal="left" vertical="center" wrapText="1"/>
      <protection locked="0"/>
    </xf>
    <xf numFmtId="0" fontId="17" fillId="13" borderId="36" xfId="0" applyFont="1" applyFill="1" applyBorder="1" applyAlignment="1" applyProtection="1">
      <alignment horizontal="left" vertical="center" wrapText="1"/>
      <protection locked="0"/>
    </xf>
    <xf numFmtId="14" fontId="17" fillId="9" borderId="34" xfId="0" applyNumberFormat="1" applyFont="1" applyFill="1" applyBorder="1" applyAlignment="1" applyProtection="1">
      <alignment horizontal="center" vertical="center" wrapText="1"/>
      <protection locked="0"/>
    </xf>
    <xf numFmtId="14" fontId="17" fillId="9" borderId="35" xfId="0" applyNumberFormat="1" applyFont="1" applyFill="1" applyBorder="1" applyAlignment="1" applyProtection="1">
      <alignment horizontal="center" vertical="center" wrapText="1"/>
      <protection locked="0"/>
    </xf>
    <xf numFmtId="14" fontId="17" fillId="9" borderId="89" xfId="0" applyNumberFormat="1" applyFont="1" applyFill="1" applyBorder="1" applyAlignment="1" applyProtection="1">
      <alignment horizontal="center" vertical="center" wrapText="1"/>
      <protection locked="0"/>
    </xf>
    <xf numFmtId="14" fontId="13" fillId="3" borderId="68" xfId="0" applyNumberFormat="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9" fontId="20" fillId="14" borderId="90" xfId="0" applyNumberFormat="1" applyFont="1" applyFill="1" applyBorder="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71"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11" fillId="15" borderId="77" xfId="0" applyFont="1" applyFill="1" applyBorder="1" applyAlignment="1" applyProtection="1">
      <alignment horizontal="center" vertical="center" wrapText="1"/>
      <protection locked="0"/>
    </xf>
    <xf numFmtId="0" fontId="11" fillId="15" borderId="78" xfId="0" applyFont="1" applyFill="1" applyBorder="1" applyAlignment="1" applyProtection="1">
      <alignment horizontal="center" vertical="center" wrapText="1"/>
      <protection locked="0"/>
    </xf>
    <xf numFmtId="0" fontId="11" fillId="3" borderId="68" xfId="0" applyFont="1" applyFill="1" applyBorder="1" applyAlignment="1" applyProtection="1">
      <alignment horizontal="center" vertical="center" wrapText="1"/>
      <protection locked="0"/>
    </xf>
    <xf numFmtId="0" fontId="11" fillId="3" borderId="69" xfId="0"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wrapText="1"/>
      <protection locked="0"/>
    </xf>
    <xf numFmtId="0" fontId="11" fillId="12" borderId="45" xfId="0" applyFont="1" applyFill="1" applyBorder="1" applyAlignment="1" applyProtection="1">
      <alignment horizontal="center" vertical="center" wrapText="1"/>
      <protection locked="0"/>
    </xf>
    <xf numFmtId="0" fontId="11" fillId="15" borderId="75" xfId="0" applyFont="1" applyFill="1" applyBorder="1" applyAlignment="1" applyProtection="1">
      <alignment horizontal="center" vertical="center" wrapText="1"/>
      <protection locked="0"/>
    </xf>
    <xf numFmtId="0" fontId="11" fillId="15" borderId="67" xfId="0" applyFont="1" applyFill="1" applyBorder="1" applyAlignment="1" applyProtection="1">
      <alignment horizontal="center" vertical="center" wrapText="1"/>
      <protection locked="0"/>
    </xf>
    <xf numFmtId="0" fontId="11" fillId="12" borderId="72" xfId="0" applyFont="1" applyFill="1" applyBorder="1" applyAlignment="1" applyProtection="1">
      <alignment horizontal="center" vertical="center" wrapText="1"/>
      <protection locked="0"/>
    </xf>
    <xf numFmtId="0" fontId="11" fillId="12" borderId="38" xfId="0" applyFont="1" applyFill="1" applyBorder="1" applyAlignment="1" applyProtection="1">
      <alignment horizontal="center" vertical="center" wrapText="1"/>
      <protection locked="0"/>
    </xf>
    <xf numFmtId="0" fontId="13" fillId="3" borderId="33"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164" fontId="11" fillId="12" borderId="10" xfId="1" applyFont="1" applyFill="1" applyBorder="1" applyAlignment="1" applyProtection="1">
      <alignment horizontal="center" vertical="center" wrapText="1"/>
      <protection locked="0"/>
    </xf>
    <xf numFmtId="9" fontId="11" fillId="12" borderId="10" xfId="1" applyNumberFormat="1" applyFont="1" applyFill="1" applyBorder="1" applyAlignment="1" applyProtection="1">
      <alignment horizontal="center" vertical="center" wrapText="1"/>
      <protection locked="0"/>
    </xf>
    <xf numFmtId="9" fontId="11" fillId="12" borderId="11" xfId="1" applyNumberFormat="1" applyFont="1" applyFill="1" applyBorder="1" applyAlignment="1" applyProtection="1">
      <alignment horizontal="center" vertical="center" wrapText="1"/>
      <protection locked="0"/>
    </xf>
    <xf numFmtId="0" fontId="11" fillId="12" borderId="32" xfId="0" applyFont="1" applyFill="1" applyBorder="1" applyAlignment="1" applyProtection="1">
      <alignment horizontal="center" vertical="center" wrapText="1"/>
      <protection locked="0"/>
    </xf>
    <xf numFmtId="0" fontId="11" fillId="12" borderId="18" xfId="0" applyFont="1" applyFill="1" applyBorder="1" applyAlignment="1" applyProtection="1">
      <alignment horizontal="center" vertical="center" wrapText="1"/>
      <protection locked="0"/>
    </xf>
    <xf numFmtId="0" fontId="11" fillId="12" borderId="73" xfId="0" applyFont="1" applyFill="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17"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9" fontId="17" fillId="3" borderId="39" xfId="2" applyFont="1" applyFill="1" applyBorder="1" applyAlignment="1" applyProtection="1">
      <alignment horizontal="center" vertical="center" wrapText="1"/>
      <protection locked="0"/>
    </xf>
    <xf numFmtId="9" fontId="17" fillId="3" borderId="80" xfId="2" applyFont="1" applyFill="1" applyBorder="1" applyAlignment="1" applyProtection="1">
      <alignment horizontal="center" vertical="center" wrapText="1"/>
      <protection locked="0"/>
    </xf>
    <xf numFmtId="0" fontId="14" fillId="10" borderId="0" xfId="0" applyFont="1" applyFill="1" applyAlignment="1" applyProtection="1">
      <alignment horizontal="center" vertical="center" wrapText="1"/>
      <protection locked="0"/>
    </xf>
    <xf numFmtId="0" fontId="11" fillId="12" borderId="22" xfId="0"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0" fontId="11" fillId="15" borderId="68" xfId="0" applyFont="1" applyFill="1" applyBorder="1" applyAlignment="1" applyProtection="1">
      <alignment horizontal="center" vertical="center" wrapText="1"/>
      <protection locked="0"/>
    </xf>
    <xf numFmtId="0" fontId="11" fillId="15" borderId="70"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7" fillId="3" borderId="71" xfId="0" applyFont="1" applyFill="1" applyBorder="1" applyAlignment="1" applyProtection="1">
      <alignment horizontal="center" vertical="center" wrapText="1"/>
      <protection locked="0"/>
    </xf>
    <xf numFmtId="0" fontId="17" fillId="3" borderId="33"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71" xfId="0" applyFont="1" applyFill="1" applyBorder="1" applyAlignment="1" applyProtection="1">
      <alignment horizontal="center" vertical="center" wrapText="1"/>
      <protection locked="0"/>
    </xf>
    <xf numFmtId="0" fontId="17" fillId="9" borderId="70" xfId="0" applyFont="1" applyFill="1" applyBorder="1" applyAlignment="1" applyProtection="1">
      <alignment horizontal="center" vertical="center" wrapText="1"/>
      <protection locked="0"/>
    </xf>
    <xf numFmtId="9" fontId="17" fillId="13" borderId="34" xfId="0" applyNumberFormat="1" applyFont="1" applyFill="1" applyBorder="1" applyAlignment="1" applyProtection="1">
      <alignment horizontal="center" vertical="center" wrapText="1"/>
      <protection locked="0"/>
    </xf>
    <xf numFmtId="9" fontId="17" fillId="13" borderId="35" xfId="0" applyNumberFormat="1" applyFont="1" applyFill="1" applyBorder="1" applyAlignment="1" applyProtection="1">
      <alignment horizontal="center" vertical="center" wrapText="1"/>
      <protection locked="0"/>
    </xf>
    <xf numFmtId="9" fontId="17" fillId="13" borderId="36" xfId="0" applyNumberFormat="1" applyFont="1" applyFill="1" applyBorder="1" applyAlignment="1" applyProtection="1">
      <alignment horizontal="center" vertical="center" wrapText="1"/>
      <protection locked="0"/>
    </xf>
    <xf numFmtId="0" fontId="17" fillId="13" borderId="50" xfId="0" applyFont="1" applyFill="1" applyBorder="1" applyAlignment="1" applyProtection="1">
      <alignment horizontal="center" vertical="center" wrapText="1"/>
      <protection locked="0"/>
    </xf>
    <xf numFmtId="0" fontId="17" fillId="13" borderId="51" xfId="0" applyFont="1" applyFill="1" applyBorder="1" applyAlignment="1" applyProtection="1">
      <alignment horizontal="center" vertical="center" wrapText="1"/>
      <protection locked="0"/>
    </xf>
    <xf numFmtId="0" fontId="17" fillId="13" borderId="58" xfId="0" applyFont="1" applyFill="1" applyBorder="1" applyAlignment="1" applyProtection="1">
      <alignment horizontal="center" vertical="center" wrapText="1"/>
      <protection locked="0"/>
    </xf>
    <xf numFmtId="9" fontId="17" fillId="3" borderId="1" xfId="2" applyFont="1" applyFill="1" applyBorder="1" applyAlignment="1" applyProtection="1">
      <alignment horizontal="center" vertical="center" wrapText="1"/>
      <protection locked="0"/>
    </xf>
    <xf numFmtId="9" fontId="17" fillId="3" borderId="71" xfId="2"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14" fontId="17" fillId="3" borderId="36" xfId="0" applyNumberFormat="1" applyFont="1" applyFill="1" applyBorder="1" applyAlignment="1" applyProtection="1">
      <alignment horizontal="center" vertical="center" wrapText="1"/>
      <protection locked="0"/>
    </xf>
    <xf numFmtId="165" fontId="18" fillId="3" borderId="34" xfId="2" applyNumberFormat="1" applyFont="1" applyFill="1" applyBorder="1" applyAlignment="1" applyProtection="1">
      <alignment horizontal="center" vertical="center" wrapText="1"/>
      <protection locked="0"/>
    </xf>
    <xf numFmtId="165" fontId="18" fillId="3" borderId="35" xfId="2" applyNumberFormat="1" applyFont="1" applyFill="1" applyBorder="1" applyAlignment="1" applyProtection="1">
      <alignment horizontal="center" vertical="center" wrapText="1"/>
      <protection locked="0"/>
    </xf>
    <xf numFmtId="165" fontId="18" fillId="3" borderId="36" xfId="2" applyNumberFormat="1" applyFont="1" applyFill="1" applyBorder="1" applyAlignment="1" applyProtection="1">
      <alignment horizontal="center" vertical="center" wrapText="1"/>
      <protection locked="0"/>
    </xf>
    <xf numFmtId="14" fontId="17" fillId="3" borderId="1" xfId="0" applyNumberFormat="1" applyFont="1" applyFill="1" applyBorder="1" applyAlignment="1" applyProtection="1">
      <alignment horizontal="center" vertical="center" wrapText="1"/>
      <protection locked="0"/>
    </xf>
    <xf numFmtId="9" fontId="17" fillId="3" borderId="33" xfId="2" applyFont="1" applyFill="1" applyBorder="1" applyAlignment="1" applyProtection="1">
      <alignment horizontal="center" vertical="center" wrapText="1"/>
      <protection locked="0"/>
    </xf>
    <xf numFmtId="9" fontId="17" fillId="3" borderId="65" xfId="2" applyFont="1" applyFill="1" applyBorder="1" applyAlignment="1" applyProtection="1">
      <alignment horizontal="center" vertical="center" wrapText="1"/>
      <protection locked="0"/>
    </xf>
    <xf numFmtId="9" fontId="17" fillId="13" borderId="50" xfId="0" applyNumberFormat="1" applyFont="1" applyFill="1" applyBorder="1" applyAlignment="1" applyProtection="1">
      <alignment horizontal="center" vertical="center" wrapText="1"/>
      <protection locked="0"/>
    </xf>
    <xf numFmtId="9" fontId="17" fillId="13" borderId="51" xfId="0" applyNumberFormat="1" applyFont="1" applyFill="1" applyBorder="1" applyAlignment="1" applyProtection="1">
      <alignment horizontal="center" vertical="center" wrapText="1"/>
      <protection locked="0"/>
    </xf>
    <xf numFmtId="9" fontId="17" fillId="13" borderId="58" xfId="0" applyNumberFormat="1" applyFont="1" applyFill="1" applyBorder="1" applyAlignment="1" applyProtection="1">
      <alignment horizontal="center" vertical="center" wrapText="1"/>
      <protection locked="0"/>
    </xf>
    <xf numFmtId="14" fontId="17" fillId="3" borderId="33" xfId="0" applyNumberFormat="1" applyFont="1" applyFill="1" applyBorder="1" applyAlignment="1" applyProtection="1">
      <alignment horizontal="center" vertical="center" wrapText="1"/>
      <protection locked="0"/>
    </xf>
    <xf numFmtId="0" fontId="8" fillId="3" borderId="33" xfId="0" applyFont="1" applyFill="1" applyBorder="1" applyAlignment="1" applyProtection="1">
      <alignment horizontal="center" vertical="center" wrapText="1"/>
      <protection locked="0"/>
    </xf>
    <xf numFmtId="14" fontId="17" fillId="3" borderId="71" xfId="0" applyNumberFormat="1" applyFont="1" applyFill="1" applyBorder="1" applyAlignment="1" applyProtection="1">
      <alignment horizontal="center" vertical="center" wrapText="1"/>
      <protection locked="0"/>
    </xf>
    <xf numFmtId="9" fontId="17" fillId="18" borderId="34" xfId="0" applyNumberFormat="1" applyFont="1" applyFill="1" applyBorder="1" applyAlignment="1" applyProtection="1">
      <alignment horizontal="center" vertical="center" wrapText="1"/>
      <protection locked="0"/>
    </xf>
    <xf numFmtId="9" fontId="17" fillId="18" borderId="35" xfId="0" applyNumberFormat="1" applyFont="1" applyFill="1" applyBorder="1" applyAlignment="1" applyProtection="1">
      <alignment horizontal="center" vertical="center" wrapText="1"/>
      <protection locked="0"/>
    </xf>
    <xf numFmtId="9" fontId="17" fillId="17" borderId="34" xfId="0" applyNumberFormat="1" applyFont="1" applyFill="1" applyBorder="1" applyAlignment="1" applyProtection="1">
      <alignment horizontal="center" vertical="center" wrapText="1"/>
      <protection locked="0"/>
    </xf>
    <xf numFmtId="9" fontId="17" fillId="17" borderId="35" xfId="0" applyNumberFormat="1" applyFont="1" applyFill="1" applyBorder="1" applyAlignment="1" applyProtection="1">
      <alignment horizontal="center" vertical="center" wrapText="1"/>
      <protection locked="0"/>
    </xf>
    <xf numFmtId="165" fontId="17" fillId="9" borderId="82" xfId="0" applyNumberFormat="1" applyFont="1" applyFill="1" applyBorder="1" applyAlignment="1" applyProtection="1">
      <alignment horizontal="center" vertical="center" wrapText="1"/>
      <protection locked="0"/>
    </xf>
    <xf numFmtId="165" fontId="17" fillId="9" borderId="84" xfId="0" applyNumberFormat="1" applyFont="1" applyFill="1" applyBorder="1" applyAlignment="1" applyProtection="1">
      <alignment horizontal="center" vertical="center" wrapText="1"/>
      <protection locked="0"/>
    </xf>
    <xf numFmtId="165" fontId="17" fillId="9" borderId="88" xfId="0" applyNumberFormat="1" applyFont="1" applyFill="1" applyBorder="1" applyAlignment="1" applyProtection="1">
      <alignment horizontal="center" vertical="center" wrapText="1"/>
      <protection locked="0"/>
    </xf>
    <xf numFmtId="0" fontId="8" fillId="3" borderId="39" xfId="0" applyFont="1" applyFill="1" applyBorder="1" applyAlignment="1" applyProtection="1">
      <alignment horizontal="center" vertical="center" wrapText="1"/>
      <protection locked="0"/>
    </xf>
    <xf numFmtId="0" fontId="8" fillId="3" borderId="41" xfId="0" applyFont="1" applyFill="1" applyBorder="1" applyAlignment="1" applyProtection="1">
      <alignment horizontal="center" vertical="center" wrapText="1"/>
      <protection locked="0"/>
    </xf>
    <xf numFmtId="0" fontId="8" fillId="3" borderId="43" xfId="0" applyFont="1" applyFill="1" applyBorder="1" applyAlignment="1" applyProtection="1">
      <alignment horizontal="center" vertical="center" wrapText="1"/>
      <protection locked="0"/>
    </xf>
    <xf numFmtId="14" fontId="17" fillId="13" borderId="71" xfId="0" applyNumberFormat="1" applyFont="1" applyFill="1" applyBorder="1" applyAlignment="1" applyProtection="1">
      <alignment horizontal="center" vertical="center" wrapText="1"/>
      <protection locked="0"/>
    </xf>
    <xf numFmtId="14" fontId="17" fillId="13" borderId="89" xfId="0" applyNumberFormat="1" applyFont="1" applyFill="1" applyBorder="1" applyAlignment="1" applyProtection="1">
      <alignment horizontal="center" vertical="center" wrapText="1"/>
      <protection locked="0"/>
    </xf>
    <xf numFmtId="0" fontId="15" fillId="16" borderId="24" xfId="0" applyFont="1" applyFill="1" applyBorder="1" applyAlignment="1" applyProtection="1">
      <alignment horizontal="center" vertical="center" wrapText="1"/>
      <protection locked="0"/>
    </xf>
    <xf numFmtId="0" fontId="15" fillId="16" borderId="25" xfId="0" applyFont="1" applyFill="1" applyBorder="1" applyAlignment="1" applyProtection="1">
      <alignment horizontal="center" vertical="center" wrapText="1"/>
      <protection locked="0"/>
    </xf>
    <xf numFmtId="0" fontId="15" fillId="16" borderId="26" xfId="0" applyFont="1" applyFill="1" applyBorder="1" applyAlignment="1" applyProtection="1">
      <alignment horizontal="center" vertical="center" wrapText="1"/>
      <protection locked="0"/>
    </xf>
    <xf numFmtId="0" fontId="15" fillId="16" borderId="0" xfId="0" applyFont="1" applyFill="1" applyAlignment="1" applyProtection="1">
      <alignment horizontal="center" vertical="center" wrapText="1"/>
      <protection locked="0"/>
    </xf>
    <xf numFmtId="0" fontId="15" fillId="16" borderId="27" xfId="0" applyFont="1" applyFill="1" applyBorder="1" applyAlignment="1" applyProtection="1">
      <alignment horizontal="center" vertical="center" wrapText="1"/>
      <protection locked="0"/>
    </xf>
    <xf numFmtId="0" fontId="11" fillId="15" borderId="53" xfId="0" applyFont="1" applyFill="1" applyBorder="1" applyAlignment="1" applyProtection="1">
      <alignment horizontal="center" vertical="center" wrapText="1"/>
      <protection locked="0"/>
    </xf>
    <xf numFmtId="0" fontId="11" fillId="15" borderId="54" xfId="0" applyFont="1" applyFill="1" applyBorder="1" applyAlignment="1" applyProtection="1">
      <alignment horizontal="center" vertical="center" wrapText="1"/>
      <protection locked="0"/>
    </xf>
    <xf numFmtId="0" fontId="11" fillId="15" borderId="23" xfId="0" applyFont="1" applyFill="1" applyBorder="1" applyAlignment="1" applyProtection="1">
      <alignment horizontal="center" vertical="center" wrapText="1"/>
      <protection locked="0"/>
    </xf>
    <xf numFmtId="0" fontId="11" fillId="15" borderId="56" xfId="0" applyFont="1" applyFill="1" applyBorder="1" applyAlignment="1" applyProtection="1">
      <alignment horizontal="center" vertical="center" wrapText="1"/>
      <protection locked="0"/>
    </xf>
    <xf numFmtId="0" fontId="11" fillId="15" borderId="25" xfId="0" applyFont="1" applyFill="1" applyBorder="1" applyAlignment="1" applyProtection="1">
      <alignment horizontal="center" vertical="center" wrapText="1"/>
      <protection locked="0"/>
    </xf>
    <xf numFmtId="0" fontId="11" fillId="15" borderId="57" xfId="0" applyFont="1" applyFill="1" applyBorder="1" applyAlignment="1" applyProtection="1">
      <alignment horizontal="center" vertical="center" wrapText="1"/>
      <protection locked="0"/>
    </xf>
    <xf numFmtId="0" fontId="11" fillId="15" borderId="28" xfId="0" applyFont="1" applyFill="1" applyBorder="1" applyAlignment="1" applyProtection="1">
      <alignment horizontal="center" vertical="center" wrapText="1"/>
      <protection locked="0"/>
    </xf>
    <xf numFmtId="0" fontId="11" fillId="15" borderId="55" xfId="0" applyFont="1" applyFill="1" applyBorder="1" applyAlignment="1" applyProtection="1">
      <alignment horizontal="center" vertical="center" wrapText="1"/>
      <protection locked="0"/>
    </xf>
    <xf numFmtId="0" fontId="11" fillId="12" borderId="22" xfId="0" applyFont="1" applyFill="1" applyBorder="1" applyAlignment="1" applyProtection="1">
      <alignment horizontal="center" vertical="center" textRotation="90" wrapText="1"/>
      <protection locked="0"/>
    </xf>
    <xf numFmtId="0" fontId="11" fillId="12" borderId="38" xfId="0" applyFont="1" applyFill="1" applyBorder="1" applyAlignment="1" applyProtection="1">
      <alignment horizontal="center" vertical="center" textRotation="90" wrapText="1"/>
      <protection locked="0"/>
    </xf>
    <xf numFmtId="0" fontId="13" fillId="3" borderId="59" xfId="0" applyFont="1" applyFill="1" applyBorder="1" applyAlignment="1" applyProtection="1">
      <alignment horizontal="center" vertical="center" wrapText="1"/>
      <protection locked="0"/>
    </xf>
    <xf numFmtId="0" fontId="13" fillId="3" borderId="66" xfId="0" applyFont="1" applyFill="1" applyBorder="1" applyAlignment="1" applyProtection="1">
      <alignment horizontal="center" vertical="center" wrapText="1"/>
      <protection locked="0"/>
    </xf>
    <xf numFmtId="0" fontId="11" fillId="11" borderId="12" xfId="3" applyFont="1" applyFill="1" applyBorder="1" applyAlignment="1" applyProtection="1">
      <alignment horizontal="center" vertical="center" wrapText="1"/>
      <protection locked="0"/>
    </xf>
    <xf numFmtId="0" fontId="11" fillId="11" borderId="13" xfId="3" applyFont="1" applyFill="1" applyBorder="1" applyAlignment="1" applyProtection="1">
      <alignment horizontal="center" vertical="center" wrapText="1"/>
      <protection locked="0"/>
    </xf>
    <xf numFmtId="0" fontId="11" fillId="12" borderId="29" xfId="0" applyFont="1" applyFill="1" applyBorder="1" applyAlignment="1" applyProtection="1">
      <alignment horizontal="center" vertical="center" wrapText="1"/>
      <protection locked="0"/>
    </xf>
    <xf numFmtId="0" fontId="11" fillId="12" borderId="30" xfId="0" applyFont="1" applyFill="1" applyBorder="1" applyAlignment="1" applyProtection="1">
      <alignment horizontal="center" vertical="center" wrapText="1"/>
      <protection locked="0"/>
    </xf>
    <xf numFmtId="0" fontId="11" fillId="12" borderId="31" xfId="0" applyFont="1" applyFill="1" applyBorder="1" applyAlignment="1" applyProtection="1">
      <alignment horizontal="center" vertical="center" wrapText="1"/>
      <protection locked="0"/>
    </xf>
    <xf numFmtId="0" fontId="8" fillId="3" borderId="29" xfId="0" applyFont="1" applyFill="1" applyBorder="1" applyAlignment="1" applyProtection="1">
      <alignment horizontal="center" vertical="center" wrapText="1"/>
      <protection locked="0"/>
    </xf>
    <xf numFmtId="0" fontId="11" fillId="12" borderId="0" xfId="0" applyFont="1" applyFill="1" applyAlignment="1" applyProtection="1">
      <alignment horizontal="center" vertical="center" wrapText="1"/>
      <protection locked="0"/>
    </xf>
    <xf numFmtId="0" fontId="15" fillId="12" borderId="29" xfId="0" applyFont="1" applyFill="1" applyBorder="1" applyAlignment="1" applyProtection="1">
      <alignment horizontal="center" vertical="center"/>
      <protection locked="0"/>
    </xf>
    <xf numFmtId="0" fontId="15" fillId="12" borderId="30" xfId="0" applyFont="1" applyFill="1" applyBorder="1" applyAlignment="1" applyProtection="1">
      <alignment horizontal="center" vertical="center"/>
      <protection locked="0"/>
    </xf>
    <xf numFmtId="0" fontId="15" fillId="12" borderId="31" xfId="0" applyFont="1" applyFill="1" applyBorder="1" applyAlignment="1" applyProtection="1">
      <alignment horizontal="center" vertical="center"/>
      <protection locked="0"/>
    </xf>
    <xf numFmtId="0" fontId="11" fillId="12" borderId="59" xfId="0" applyFont="1" applyFill="1" applyBorder="1" applyAlignment="1" applyProtection="1">
      <alignment horizontal="center" vertical="center" wrapText="1"/>
      <protection locked="0"/>
    </xf>
    <xf numFmtId="0" fontId="11" fillId="12" borderId="66" xfId="0" applyFont="1" applyFill="1" applyBorder="1" applyAlignment="1" applyProtection="1">
      <alignment horizontal="center" vertical="center" wrapText="1"/>
      <protection locked="0"/>
    </xf>
    <xf numFmtId="0" fontId="11" fillId="12" borderId="47" xfId="0" applyFont="1" applyFill="1" applyBorder="1" applyAlignment="1" applyProtection="1">
      <alignment horizontal="center" vertical="center" wrapText="1"/>
      <protection locked="0"/>
    </xf>
    <xf numFmtId="0" fontId="11" fillId="12" borderId="60" xfId="0" applyFont="1" applyFill="1" applyBorder="1" applyAlignment="1" applyProtection="1">
      <alignment horizontal="center" vertical="center" wrapText="1"/>
      <protection locked="0"/>
    </xf>
    <xf numFmtId="0" fontId="13" fillId="3" borderId="60" xfId="0" applyFont="1" applyFill="1" applyBorder="1" applyAlignment="1" applyProtection="1">
      <alignment horizontal="center" vertical="center" wrapText="1"/>
      <protection locked="0"/>
    </xf>
    <xf numFmtId="9" fontId="13" fillId="0" borderId="68" xfId="0" applyNumberFormat="1" applyFont="1" applyBorder="1" applyAlignment="1" applyProtection="1">
      <alignment horizontal="center" vertical="center" wrapText="1"/>
      <protection locked="0"/>
    </xf>
    <xf numFmtId="0" fontId="13" fillId="0" borderId="69" xfId="0" applyFont="1" applyBorder="1" applyAlignment="1" applyProtection="1">
      <alignment horizontal="center" vertical="center" wrapText="1"/>
      <protection locked="0"/>
    </xf>
    <xf numFmtId="0" fontId="13" fillId="0" borderId="70" xfId="0" applyFont="1" applyBorder="1" applyAlignment="1" applyProtection="1">
      <alignment horizontal="center" vertical="center" wrapText="1"/>
      <protection locked="0"/>
    </xf>
    <xf numFmtId="0" fontId="13" fillId="0" borderId="68" xfId="0" applyFont="1" applyBorder="1" applyAlignment="1" applyProtection="1">
      <alignment horizontal="center" vertical="center" wrapText="1"/>
      <protection locked="0"/>
    </xf>
    <xf numFmtId="0" fontId="15" fillId="16" borderId="45" xfId="0" applyFont="1" applyFill="1" applyBorder="1" applyAlignment="1" applyProtection="1">
      <alignment horizontal="center" vertical="center" wrapText="1"/>
      <protection locked="0"/>
    </xf>
    <xf numFmtId="0" fontId="15" fillId="16" borderId="46" xfId="0" applyFont="1" applyFill="1" applyBorder="1" applyAlignment="1" applyProtection="1">
      <alignment horizontal="center" vertical="center" wrapText="1"/>
      <protection locked="0"/>
    </xf>
    <xf numFmtId="0" fontId="15" fillId="16" borderId="59" xfId="0" applyFont="1" applyFill="1" applyBorder="1" applyAlignment="1" applyProtection="1">
      <alignment horizontal="center" vertical="center" wrapText="1"/>
      <protection locked="0"/>
    </xf>
    <xf numFmtId="0" fontId="15" fillId="16" borderId="47" xfId="0" applyFont="1" applyFill="1" applyBorder="1" applyAlignment="1" applyProtection="1">
      <alignment horizontal="center" vertical="center" wrapText="1"/>
      <protection locked="0"/>
    </xf>
    <xf numFmtId="0" fontId="15" fillId="16" borderId="48" xfId="0" applyFont="1" applyFill="1" applyBorder="1" applyAlignment="1" applyProtection="1">
      <alignment horizontal="center" vertical="center" wrapText="1"/>
      <protection locked="0"/>
    </xf>
    <xf numFmtId="0" fontId="15" fillId="16" borderId="60" xfId="0" applyFont="1" applyFill="1" applyBorder="1" applyAlignment="1" applyProtection="1">
      <alignment horizontal="center" vertical="center" wrapText="1"/>
      <protection locked="0"/>
    </xf>
    <xf numFmtId="0" fontId="11" fillId="15" borderId="45" xfId="0" applyFont="1" applyFill="1" applyBorder="1" applyAlignment="1" applyProtection="1">
      <alignment horizontal="center" vertical="center" wrapText="1"/>
      <protection locked="0"/>
    </xf>
    <xf numFmtId="0" fontId="11" fillId="15" borderId="46" xfId="0" applyFont="1" applyFill="1" applyBorder="1" applyAlignment="1" applyProtection="1">
      <alignment horizontal="center" vertical="center" wrapText="1"/>
      <protection locked="0"/>
    </xf>
    <xf numFmtId="0" fontId="11" fillId="15" borderId="76" xfId="0" applyFont="1" applyFill="1" applyBorder="1" applyAlignment="1" applyProtection="1">
      <alignment horizontal="center" vertical="center" wrapText="1"/>
      <protection locked="0"/>
    </xf>
    <xf numFmtId="0" fontId="11" fillId="15" borderId="32" xfId="0" applyFont="1" applyFill="1" applyBorder="1" applyAlignment="1" applyProtection="1">
      <alignment horizontal="center" vertical="center" wrapText="1"/>
      <protection locked="0"/>
    </xf>
    <xf numFmtId="0" fontId="11" fillId="15" borderId="0" xfId="0" applyFont="1" applyFill="1" applyAlignment="1" applyProtection="1">
      <alignment horizontal="center" vertical="center" wrapText="1"/>
      <protection locked="0"/>
    </xf>
    <xf numFmtId="0" fontId="11" fillId="15" borderId="61" xfId="0" applyFont="1" applyFill="1" applyBorder="1" applyAlignment="1" applyProtection="1">
      <alignment horizontal="center" vertical="center" wrapText="1"/>
      <protection locked="0"/>
    </xf>
    <xf numFmtId="0" fontId="11" fillId="15" borderId="69" xfId="0" applyFont="1" applyFill="1" applyBorder="1" applyAlignment="1" applyProtection="1">
      <alignment horizontal="center" vertical="center" wrapText="1"/>
      <protection locked="0"/>
    </xf>
    <xf numFmtId="0" fontId="8" fillId="3" borderId="106" xfId="0" applyFont="1" applyFill="1" applyBorder="1" applyAlignment="1" applyProtection="1">
      <alignment horizontal="left" vertical="center" wrapText="1"/>
      <protection locked="0"/>
    </xf>
    <xf numFmtId="0" fontId="8" fillId="3" borderId="107" xfId="0" applyFont="1" applyFill="1" applyBorder="1" applyAlignment="1" applyProtection="1">
      <alignment horizontal="left" vertical="center" wrapText="1"/>
      <protection locked="0"/>
    </xf>
    <xf numFmtId="0" fontId="8" fillId="3" borderId="49" xfId="0" applyFont="1" applyFill="1" applyBorder="1" applyAlignment="1" applyProtection="1">
      <alignment horizontal="left" vertical="center" wrapText="1"/>
      <protection locked="0"/>
    </xf>
    <xf numFmtId="0" fontId="8" fillId="3" borderId="106" xfId="0" applyFont="1" applyFill="1" applyBorder="1" applyAlignment="1" applyProtection="1">
      <alignment horizontal="left" vertical="top" wrapText="1"/>
      <protection locked="0"/>
    </xf>
    <xf numFmtId="0" fontId="8" fillId="3" borderId="107" xfId="0" applyFont="1" applyFill="1" applyBorder="1" applyAlignment="1" applyProtection="1">
      <alignment horizontal="left" vertical="top" wrapText="1"/>
      <protection locked="0"/>
    </xf>
    <xf numFmtId="0" fontId="8" fillId="3" borderId="49" xfId="0" applyFont="1" applyFill="1" applyBorder="1" applyAlignment="1" applyProtection="1">
      <alignment horizontal="left" vertical="top" wrapText="1"/>
      <protection locked="0"/>
    </xf>
    <xf numFmtId="0" fontId="22" fillId="13" borderId="64" xfId="0" applyFont="1" applyFill="1" applyBorder="1" applyAlignment="1" applyProtection="1">
      <alignment horizontal="center" vertical="center" wrapText="1"/>
      <protection locked="0"/>
    </xf>
    <xf numFmtId="0" fontId="22" fillId="13" borderId="65" xfId="0" applyFont="1" applyFill="1" applyBorder="1" applyAlignment="1" applyProtection="1">
      <alignment horizontal="center" vertical="center" wrapText="1"/>
      <protection locked="0"/>
    </xf>
    <xf numFmtId="0" fontId="22" fillId="13" borderId="62" xfId="0" applyFont="1" applyFill="1" applyBorder="1" applyAlignment="1" applyProtection="1">
      <alignment horizontal="center" vertical="center" wrapText="1"/>
      <protection locked="0"/>
    </xf>
    <xf numFmtId="0" fontId="22" fillId="13" borderId="33" xfId="0" applyFont="1" applyFill="1" applyBorder="1" applyAlignment="1" applyProtection="1">
      <alignment horizontal="center" vertical="center" wrapText="1"/>
      <protection locked="0"/>
    </xf>
    <xf numFmtId="0" fontId="22" fillId="13" borderId="63"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11" fillId="12" borderId="74" xfId="0" applyFont="1" applyFill="1" applyBorder="1" applyAlignment="1" applyProtection="1">
      <alignment horizontal="center" vertical="center" textRotation="90" wrapText="1"/>
      <protection locked="0"/>
    </xf>
    <xf numFmtId="0" fontId="11" fillId="12" borderId="17" xfId="0" applyFont="1" applyFill="1" applyBorder="1" applyAlignment="1" applyProtection="1">
      <alignment horizontal="center" vertical="center" textRotation="90" wrapText="1"/>
      <protection locked="0"/>
    </xf>
    <xf numFmtId="0" fontId="11" fillId="12" borderId="37" xfId="0" applyFont="1" applyFill="1" applyBorder="1" applyAlignment="1" applyProtection="1">
      <alignment horizontal="center" vertical="center" textRotation="90" wrapText="1"/>
      <protection locked="0"/>
    </xf>
    <xf numFmtId="9" fontId="17" fillId="3" borderId="41" xfId="2" applyFont="1" applyFill="1" applyBorder="1" applyAlignment="1" applyProtection="1">
      <alignment horizontal="center" vertical="center" wrapText="1"/>
      <protection locked="0"/>
    </xf>
    <xf numFmtId="9" fontId="17" fillId="3" borderId="43" xfId="2" applyFont="1" applyFill="1" applyBorder="1" applyAlignment="1" applyProtection="1">
      <alignment horizontal="center" vertical="center" wrapText="1"/>
      <protection locked="0"/>
    </xf>
    <xf numFmtId="0" fontId="5" fillId="2" borderId="19" xfId="3" applyFont="1" applyFill="1" applyBorder="1" applyAlignment="1" applyProtection="1">
      <alignment horizontal="center" vertical="center" wrapText="1"/>
      <protection locked="0"/>
    </xf>
    <xf numFmtId="0" fontId="13" fillId="3" borderId="33" xfId="0" applyFont="1" applyFill="1" applyBorder="1" applyAlignment="1" applyProtection="1">
      <alignment horizontal="left" vertical="center" wrapText="1"/>
      <protection locked="0"/>
    </xf>
    <xf numFmtId="0" fontId="13" fillId="3" borderId="1" xfId="0" applyFont="1" applyFill="1" applyBorder="1" applyAlignment="1" applyProtection="1">
      <alignment horizontal="left" vertical="center" wrapText="1"/>
      <protection locked="0"/>
    </xf>
    <xf numFmtId="0" fontId="28" fillId="0" borderId="97" xfId="4" applyFont="1" applyBorder="1" applyAlignment="1">
      <alignment horizontal="center" vertical="center"/>
    </xf>
    <xf numFmtId="0" fontId="28" fillId="0" borderId="96" xfId="4" applyFont="1" applyBorder="1" applyAlignment="1">
      <alignment horizontal="center" vertical="center"/>
    </xf>
    <xf numFmtId="0" fontId="28" fillId="0" borderId="95" xfId="4" applyFont="1" applyBorder="1" applyAlignment="1">
      <alignment horizontal="center" vertical="center"/>
    </xf>
    <xf numFmtId="0" fontId="31" fillId="20" borderId="97" xfId="4" applyFont="1" applyFill="1" applyBorder="1" applyAlignment="1">
      <alignment horizontal="center" vertical="center" wrapText="1"/>
    </xf>
    <xf numFmtId="0" fontId="31" fillId="20" borderId="96" xfId="4" applyFont="1" applyFill="1" applyBorder="1" applyAlignment="1">
      <alignment horizontal="center" vertical="center" wrapText="1"/>
    </xf>
    <xf numFmtId="0" fontId="31" fillId="20" borderId="95" xfId="4" applyFont="1" applyFill="1" applyBorder="1" applyAlignment="1">
      <alignment horizontal="center" vertical="center" wrapText="1"/>
    </xf>
    <xf numFmtId="0" fontId="31" fillId="0" borderId="97" xfId="4" applyFont="1" applyBorder="1" applyAlignment="1">
      <alignment horizontal="center" vertical="center"/>
    </xf>
    <xf numFmtId="0" fontId="31" fillId="0" borderId="96" xfId="4" applyFont="1" applyBorder="1" applyAlignment="1">
      <alignment horizontal="center" vertical="center"/>
    </xf>
    <xf numFmtId="0" fontId="31" fillId="0" borderId="95" xfId="4" applyFont="1" applyBorder="1" applyAlignment="1">
      <alignment horizontal="center" vertical="center"/>
    </xf>
    <xf numFmtId="0" fontId="31" fillId="0" borderId="97" xfId="4" applyFont="1" applyBorder="1" applyAlignment="1">
      <alignment horizontal="center" vertical="center" wrapText="1"/>
    </xf>
    <xf numFmtId="0" fontId="31" fillId="0" borderId="96" xfId="4" applyFont="1" applyBorder="1" applyAlignment="1">
      <alignment horizontal="center" vertical="center" wrapText="1"/>
    </xf>
    <xf numFmtId="0" fontId="31" fillId="0" borderId="95" xfId="4" applyFont="1" applyBorder="1" applyAlignment="1">
      <alignment horizontal="center" vertical="center" wrapText="1"/>
    </xf>
    <xf numFmtId="0" fontId="31" fillId="0" borderId="1" xfId="4" applyFont="1" applyBorder="1" applyAlignment="1">
      <alignment horizontal="left" vertical="center" wrapText="1"/>
    </xf>
    <xf numFmtId="0" fontId="31" fillId="19" borderId="97" xfId="4" applyFont="1" applyFill="1" applyBorder="1" applyAlignment="1">
      <alignment horizontal="center" vertical="center"/>
    </xf>
    <xf numFmtId="0" fontId="31" fillId="19" borderId="96" xfId="4" applyFont="1" applyFill="1" applyBorder="1" applyAlignment="1">
      <alignment horizontal="center" vertical="center"/>
    </xf>
    <xf numFmtId="0" fontId="31" fillId="19" borderId="95" xfId="4" applyFont="1" applyFill="1" applyBorder="1" applyAlignment="1">
      <alignment horizontal="center" vertical="center"/>
    </xf>
    <xf numFmtId="0" fontId="31" fillId="0" borderId="2" xfId="4" applyFont="1" applyBorder="1" applyAlignment="1">
      <alignment horizontal="center" vertical="center"/>
    </xf>
    <xf numFmtId="0" fontId="31" fillId="0" borderId="3" xfId="4" applyFont="1" applyBorder="1" applyAlignment="1">
      <alignment horizontal="center" vertical="center"/>
    </xf>
    <xf numFmtId="0" fontId="31" fillId="0" borderId="101" xfId="4" applyFont="1" applyBorder="1" applyAlignment="1">
      <alignment horizontal="center" vertical="center"/>
    </xf>
    <xf numFmtId="0" fontId="31" fillId="0" borderId="4" xfId="4" applyFont="1" applyBorder="1" applyAlignment="1">
      <alignment horizontal="center" vertical="center"/>
    </xf>
    <xf numFmtId="0" fontId="31" fillId="0" borderId="5" xfId="4" applyFont="1" applyBorder="1" applyAlignment="1">
      <alignment horizontal="center" vertical="center"/>
    </xf>
    <xf numFmtId="0" fontId="31" fillId="0" borderId="6" xfId="4" applyFont="1" applyBorder="1" applyAlignment="1">
      <alignment horizontal="center" vertical="center"/>
    </xf>
    <xf numFmtId="0" fontId="31" fillId="0" borderId="2" xfId="4" applyFont="1" applyBorder="1" applyAlignment="1">
      <alignment horizontal="center" vertical="center" wrapText="1"/>
    </xf>
    <xf numFmtId="0" fontId="31" fillId="0" borderId="3" xfId="4" applyFont="1" applyBorder="1" applyAlignment="1">
      <alignment horizontal="center" vertical="center" wrapText="1"/>
    </xf>
    <xf numFmtId="0" fontId="31" fillId="0" borderId="101" xfId="4" applyFont="1" applyBorder="1" applyAlignment="1">
      <alignment horizontal="center" vertical="center" wrapText="1"/>
    </xf>
    <xf numFmtId="0" fontId="31" fillId="0" borderId="4" xfId="4" applyFont="1" applyBorder="1" applyAlignment="1">
      <alignment horizontal="center" vertical="center" wrapText="1"/>
    </xf>
    <xf numFmtId="0" fontId="31" fillId="0" borderId="5" xfId="4" applyFont="1" applyBorder="1" applyAlignment="1">
      <alignment horizontal="center" vertical="center" wrapText="1"/>
    </xf>
    <xf numFmtId="0" fontId="31" fillId="0" borderId="6" xfId="4" applyFont="1" applyBorder="1" applyAlignment="1">
      <alignment horizontal="center" vertical="center" wrapText="1"/>
    </xf>
    <xf numFmtId="0" fontId="31" fillId="0" borderId="1" xfId="4" applyFont="1" applyBorder="1" applyAlignment="1">
      <alignment horizontal="center" vertical="center"/>
    </xf>
    <xf numFmtId="0" fontId="30" fillId="0" borderId="97" xfId="4" applyFont="1" applyBorder="1" applyAlignment="1">
      <alignment horizontal="center" vertical="center" wrapText="1"/>
    </xf>
    <xf numFmtId="0" fontId="30" fillId="0" borderId="96" xfId="4" applyFont="1" applyBorder="1" applyAlignment="1">
      <alignment horizontal="center" vertical="center" wrapText="1"/>
    </xf>
    <xf numFmtId="0" fontId="30" fillId="0" borderId="95" xfId="4" applyFont="1" applyBorder="1" applyAlignment="1">
      <alignment horizontal="center" vertical="center" wrapText="1"/>
    </xf>
    <xf numFmtId="0" fontId="30" fillId="0" borderId="1" xfId="4" applyFont="1" applyBorder="1" applyAlignment="1">
      <alignment horizontal="center" vertical="center" wrapText="1"/>
    </xf>
    <xf numFmtId="0" fontId="31" fillId="0" borderId="1" xfId="4" applyFont="1" applyBorder="1" applyAlignment="1">
      <alignment horizontal="center" vertical="center" wrapText="1"/>
    </xf>
    <xf numFmtId="49" fontId="30" fillId="0" borderId="97" xfId="4" applyNumberFormat="1" applyFont="1" applyBorder="1" applyAlignment="1">
      <alignment horizontal="center" vertical="center" wrapText="1"/>
    </xf>
    <xf numFmtId="49" fontId="30" fillId="0" borderId="96" xfId="4" applyNumberFormat="1" applyFont="1" applyBorder="1" applyAlignment="1">
      <alignment horizontal="center" vertical="center" wrapText="1"/>
    </xf>
    <xf numFmtId="49" fontId="30" fillId="0" borderId="95" xfId="4" applyNumberFormat="1" applyFont="1" applyBorder="1" applyAlignment="1">
      <alignment horizontal="center" vertical="center" wrapText="1"/>
    </xf>
    <xf numFmtId="0" fontId="6" fillId="0" borderId="97" xfId="4" applyFont="1" applyBorder="1" applyAlignment="1">
      <alignment horizontal="left" vertical="center"/>
    </xf>
    <xf numFmtId="0" fontId="6" fillId="0" borderId="95" xfId="4" applyFont="1" applyBorder="1" applyAlignment="1">
      <alignment horizontal="left" vertical="center"/>
    </xf>
    <xf numFmtId="9" fontId="30" fillId="0" borderId="97" xfId="4" applyNumberFormat="1" applyFont="1" applyBorder="1" applyAlignment="1">
      <alignment horizontal="center" vertical="center" wrapText="1"/>
    </xf>
    <xf numFmtId="9" fontId="30" fillId="0" borderId="95" xfId="4" applyNumberFormat="1" applyFont="1" applyBorder="1" applyAlignment="1">
      <alignment horizontal="center" vertical="center" wrapText="1"/>
    </xf>
    <xf numFmtId="14" fontId="31" fillId="0" borderId="1" xfId="4" applyNumberFormat="1" applyFont="1" applyBorder="1" applyAlignment="1">
      <alignment horizontal="center" vertical="center"/>
    </xf>
    <xf numFmtId="0" fontId="31" fillId="0" borderId="1" xfId="4" applyFont="1" applyBorder="1" applyAlignment="1">
      <alignment horizontal="center"/>
    </xf>
    <xf numFmtId="0" fontId="31" fillId="3" borderId="97" xfId="4" applyFont="1" applyFill="1" applyBorder="1" applyAlignment="1">
      <alignment horizontal="center" vertical="center"/>
    </xf>
    <xf numFmtId="0" fontId="31" fillId="3" borderId="96" xfId="4" applyFont="1" applyFill="1" applyBorder="1" applyAlignment="1">
      <alignment horizontal="center" vertical="center"/>
    </xf>
    <xf numFmtId="0" fontId="31" fillId="3" borderId="95" xfId="4" applyFont="1" applyFill="1" applyBorder="1" applyAlignment="1">
      <alignment horizontal="center" vertical="center"/>
    </xf>
    <xf numFmtId="49" fontId="31" fillId="0" borderId="1" xfId="4" applyNumberFormat="1" applyFont="1" applyBorder="1" applyAlignment="1">
      <alignment horizontal="center"/>
    </xf>
    <xf numFmtId="9" fontId="30" fillId="0" borderId="1" xfId="4" applyNumberFormat="1" applyFont="1" applyBorder="1" applyAlignment="1">
      <alignment horizontal="center" vertical="center" wrapText="1"/>
    </xf>
    <xf numFmtId="0" fontId="31" fillId="0" borderId="97" xfId="4" applyFont="1" applyBorder="1" applyAlignment="1">
      <alignment horizontal="left" vertical="center" wrapText="1"/>
    </xf>
    <xf numFmtId="0" fontId="31" fillId="0" borderId="95" xfId="4" applyFont="1" applyBorder="1" applyAlignment="1">
      <alignment horizontal="left" vertical="center" wrapText="1"/>
    </xf>
    <xf numFmtId="0" fontId="28" fillId="3" borderId="97" xfId="4" applyFont="1" applyFill="1" applyBorder="1" applyAlignment="1">
      <alignment horizontal="center" vertical="center"/>
    </xf>
    <xf numFmtId="0" fontId="28" fillId="3" borderId="95" xfId="4" applyFont="1" applyFill="1" applyBorder="1" applyAlignment="1">
      <alignment horizontal="center" vertical="center"/>
    </xf>
    <xf numFmtId="49" fontId="30" fillId="0" borderId="1" xfId="4" applyNumberFormat="1" applyFont="1" applyBorder="1" applyAlignment="1">
      <alignment horizontal="center" vertical="center" wrapText="1"/>
    </xf>
    <xf numFmtId="0" fontId="31" fillId="0" borderId="71" xfId="4" applyFont="1" applyBorder="1" applyAlignment="1">
      <alignment horizontal="center" vertical="center" wrapText="1"/>
    </xf>
    <xf numFmtId="0" fontId="31" fillId="0" borderId="52" xfId="4" applyFont="1" applyBorder="1" applyAlignment="1">
      <alignment horizontal="center" vertical="center" wrapText="1"/>
    </xf>
    <xf numFmtId="0" fontId="28" fillId="0" borderId="97" xfId="4" applyFont="1" applyBorder="1" applyAlignment="1">
      <alignment horizontal="center" vertical="center" wrapText="1"/>
    </xf>
    <xf numFmtId="0" fontId="28" fillId="0" borderId="95" xfId="4" applyFont="1" applyBorder="1" applyAlignment="1">
      <alignment horizontal="center" vertical="center" wrapText="1"/>
    </xf>
    <xf numFmtId="0" fontId="30" fillId="3" borderId="99" xfId="4" applyFont="1" applyFill="1" applyBorder="1" applyAlignment="1">
      <alignment horizontal="left" vertical="center"/>
    </xf>
    <xf numFmtId="0" fontId="30" fillId="3" borderId="98" xfId="4" applyFont="1" applyFill="1" applyBorder="1" applyAlignment="1">
      <alignment horizontal="left" vertical="center"/>
    </xf>
    <xf numFmtId="0" fontId="28" fillId="0" borderId="0" xfId="4" applyFont="1"/>
    <xf numFmtId="0" fontId="28" fillId="0" borderId="104" xfId="4" applyFont="1" applyBorder="1"/>
    <xf numFmtId="0" fontId="28" fillId="0" borderId="103" xfId="4" applyFont="1" applyBorder="1"/>
    <xf numFmtId="0" fontId="28" fillId="0" borderId="102" xfId="4" applyFont="1" applyBorder="1"/>
    <xf numFmtId="0" fontId="28" fillId="0" borderId="42" xfId="4" applyFont="1" applyBorder="1"/>
    <xf numFmtId="0" fontId="3" fillId="3" borderId="2" xfId="4" applyFont="1" applyFill="1" applyBorder="1" applyAlignment="1">
      <alignment horizontal="left" vertical="center" wrapText="1"/>
    </xf>
    <xf numFmtId="0" fontId="6" fillId="3" borderId="3" xfId="4" applyFont="1" applyFill="1" applyBorder="1" applyAlignment="1">
      <alignment horizontal="left" vertical="center" wrapText="1"/>
    </xf>
    <xf numFmtId="0" fontId="6" fillId="3" borderId="101" xfId="4" applyFont="1" applyFill="1" applyBorder="1" applyAlignment="1">
      <alignment horizontal="left" vertical="center" wrapText="1"/>
    </xf>
    <xf numFmtId="0" fontId="6" fillId="20" borderId="1" xfId="4" applyFont="1" applyFill="1" applyBorder="1" applyAlignment="1">
      <alignment horizontal="center" vertical="center"/>
    </xf>
    <xf numFmtId="0" fontId="31" fillId="20" borderId="1" xfId="4" applyFont="1" applyFill="1" applyBorder="1" applyAlignment="1">
      <alignment horizontal="center" vertical="center"/>
    </xf>
    <xf numFmtId="0" fontId="31" fillId="19" borderId="1" xfId="4" applyFont="1" applyFill="1" applyBorder="1" applyAlignment="1">
      <alignment horizontal="center" vertical="center"/>
    </xf>
    <xf numFmtId="0" fontId="28" fillId="0" borderId="105" xfId="4" applyFont="1" applyBorder="1"/>
    <xf numFmtId="0" fontId="6" fillId="0" borderId="97" xfId="4" applyFont="1" applyBorder="1" applyAlignment="1">
      <alignment horizontal="center" vertical="center"/>
    </xf>
    <xf numFmtId="0" fontId="6" fillId="0" borderId="96" xfId="4" applyFont="1" applyBorder="1" applyAlignment="1">
      <alignment horizontal="center" vertical="center"/>
    </xf>
    <xf numFmtId="0" fontId="6" fillId="0" borderId="95" xfId="4" applyFont="1" applyBorder="1" applyAlignment="1">
      <alignment horizontal="center" vertical="center"/>
    </xf>
    <xf numFmtId="9" fontId="30" fillId="0" borderId="71" xfId="4" applyNumberFormat="1" applyFont="1" applyBorder="1" applyAlignment="1">
      <alignment horizontal="center" vertical="center" wrapText="1"/>
    </xf>
    <xf numFmtId="9" fontId="30" fillId="0" borderId="35" xfId="4" applyNumberFormat="1" applyFont="1" applyBorder="1" applyAlignment="1">
      <alignment horizontal="center" vertical="center" wrapText="1"/>
    </xf>
    <xf numFmtId="9" fontId="30" fillId="0" borderId="52" xfId="4" applyNumberFormat="1" applyFont="1" applyBorder="1" applyAlignment="1">
      <alignment horizontal="center" vertical="center" wrapText="1"/>
    </xf>
    <xf numFmtId="0" fontId="30" fillId="0" borderId="97" xfId="4" applyFont="1" applyBorder="1" applyAlignment="1">
      <alignment horizontal="left" vertical="center" wrapText="1"/>
    </xf>
    <xf numFmtId="0" fontId="30" fillId="0" borderId="96" xfId="4" applyFont="1" applyBorder="1" applyAlignment="1">
      <alignment horizontal="left" vertical="center" wrapText="1"/>
    </xf>
    <xf numFmtId="0" fontId="30" fillId="0" borderId="95" xfId="4" applyFont="1" applyBorder="1" applyAlignment="1">
      <alignment horizontal="left" vertical="center" wrapText="1"/>
    </xf>
    <xf numFmtId="14" fontId="30" fillId="0" borderId="1" xfId="4" applyNumberFormat="1" applyFont="1" applyBorder="1" applyAlignment="1">
      <alignment horizontal="center" vertical="center" wrapText="1"/>
    </xf>
    <xf numFmtId="0" fontId="28" fillId="0" borderId="96" xfId="4" applyFont="1" applyBorder="1" applyAlignment="1">
      <alignment horizontal="center" vertical="center" wrapText="1"/>
    </xf>
    <xf numFmtId="0" fontId="28" fillId="3" borderId="96" xfId="4" applyFont="1" applyFill="1" applyBorder="1" applyAlignment="1">
      <alignment horizontal="center" vertical="center"/>
    </xf>
    <xf numFmtId="0" fontId="30" fillId="21" borderId="97" xfId="4" applyFont="1" applyFill="1" applyBorder="1" applyAlignment="1">
      <alignment horizontal="center" vertical="center" wrapText="1"/>
    </xf>
    <xf numFmtId="0" fontId="30" fillId="21" borderId="95" xfId="4" applyFont="1" applyFill="1" applyBorder="1" applyAlignment="1">
      <alignment horizontal="center" vertical="center" wrapText="1"/>
    </xf>
    <xf numFmtId="9" fontId="28" fillId="0" borderId="71" xfId="4" applyNumberFormat="1" applyFont="1" applyBorder="1" applyAlignment="1">
      <alignment horizontal="center" vertical="center" wrapText="1"/>
    </xf>
    <xf numFmtId="9" fontId="28" fillId="0" borderId="35" xfId="4" applyNumberFormat="1" applyFont="1" applyBorder="1" applyAlignment="1">
      <alignment horizontal="center" vertical="center" wrapText="1"/>
    </xf>
    <xf numFmtId="9" fontId="28" fillId="0" borderId="52" xfId="4" applyNumberFormat="1" applyFont="1" applyBorder="1" applyAlignment="1">
      <alignment horizontal="center" vertical="center" wrapText="1"/>
    </xf>
    <xf numFmtId="0" fontId="3" fillId="3" borderId="100" xfId="4" applyFont="1" applyFill="1" applyBorder="1" applyAlignment="1">
      <alignment horizontal="left" vertical="center" wrapText="1"/>
    </xf>
  </cellXfs>
  <cellStyles count="6">
    <cellStyle name="Moneda" xfId="1" builtinId="4"/>
    <cellStyle name="Normal" xfId="0" builtinId="0"/>
    <cellStyle name="Normal 2" xfId="3" xr:uid="{00000000-0005-0000-0000-000002000000}"/>
    <cellStyle name="Normal 3" xfId="4" xr:uid="{00000000-0005-0000-0000-000003000000}"/>
    <cellStyle name="Porcentaje" xfId="2" builtinId="5"/>
    <cellStyle name="Porcentaje 2" xfId="5" xr:uid="{57B18556-9725-4936-9D8F-8BC0528FF6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GES-GFI-001'!$C$30</c:f>
              <c:strCache>
                <c:ptCount val="1"/>
                <c:pt idx="0">
                  <c:v>Resultado monitoreo</c:v>
                </c:pt>
              </c:strCache>
            </c:strRef>
          </c:tx>
          <c:spPr>
            <a:solidFill>
              <a:srgbClr val="004586"/>
            </a:solidFill>
            <a:ln w="25400">
              <a:noFill/>
            </a:ln>
          </c:spPr>
          <c:invertIfNegative val="0"/>
          <c:cat>
            <c:strRef>
              <c:f>'IN-PEI GES-GFI-001'!$B$31:$B$42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'IN-PEI GES-GFI-001'!$C$31:$C$42</c:f>
              <c:numCache>
                <c:formatCode>0%</c:formatCode>
                <c:ptCount val="12"/>
                <c:pt idx="0">
                  <c:v>1</c:v>
                </c:pt>
                <c:pt idx="1">
                  <c:v>1</c:v>
                </c:pt>
                <c:pt idx="2">
                  <c:v>1</c:v>
                </c:pt>
                <c:pt idx="3">
                  <c:v>1</c:v>
                </c:pt>
                <c:pt idx="4">
                  <c:v>1</c:v>
                </c:pt>
                <c:pt idx="5">
                  <c:v>1</c:v>
                </c:pt>
                <c:pt idx="6">
                  <c:v>1</c:v>
                </c:pt>
                <c:pt idx="7">
                  <c:v>1</c:v>
                </c:pt>
                <c:pt idx="8">
                  <c:v>1</c:v>
                </c:pt>
                <c:pt idx="9">
                  <c:v>0</c:v>
                </c:pt>
                <c:pt idx="10">
                  <c:v>0</c:v>
                </c:pt>
                <c:pt idx="11">
                  <c:v>0</c:v>
                </c:pt>
              </c:numCache>
            </c:numRef>
          </c:val>
          <c:extLst>
            <c:ext xmlns:c16="http://schemas.microsoft.com/office/drawing/2014/chart" uri="{C3380CC4-5D6E-409C-BE32-E72D297353CC}">
              <c16:uniqueId val="{00000000-734B-43A0-A29A-8D26DBF290EC}"/>
            </c:ext>
          </c:extLst>
        </c:ser>
        <c:dLbls>
          <c:showLegendKey val="0"/>
          <c:showVal val="0"/>
          <c:showCatName val="0"/>
          <c:showSerName val="0"/>
          <c:showPercent val="0"/>
          <c:showBubbleSize val="0"/>
        </c:dLbls>
        <c:gapWidth val="150"/>
        <c:axId val="232014008"/>
        <c:axId val="230117312"/>
      </c:barChart>
      <c:lineChart>
        <c:grouping val="standard"/>
        <c:varyColors val="0"/>
        <c:ser>
          <c:idx val="1"/>
          <c:order val="1"/>
          <c:tx>
            <c:strRef>
              <c:f>'IN-PEI GES-GFI-001'!$D$30</c:f>
              <c:strCache>
                <c:ptCount val="1"/>
                <c:pt idx="0">
                  <c:v>Resultado Meta Vigencia</c:v>
                </c:pt>
              </c:strCache>
            </c:strRef>
          </c:tx>
          <c:marker>
            <c:symbol val="none"/>
          </c:marker>
          <c:cat>
            <c:strRef>
              <c:f>'IN-PEI GES-GFI-001'!$B$31:$B$42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'IN-PEI GES-GFI-001'!$D$31:$D$42</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1-734B-43A0-A29A-8D26DBF290EC}"/>
            </c:ext>
          </c:extLst>
        </c:ser>
        <c:dLbls>
          <c:showLegendKey val="0"/>
          <c:showVal val="0"/>
          <c:showCatName val="0"/>
          <c:showSerName val="0"/>
          <c:showPercent val="0"/>
          <c:showBubbleSize val="0"/>
        </c:dLbls>
        <c:marker val="1"/>
        <c:smooth val="0"/>
        <c:axId val="232014008"/>
        <c:axId val="230117312"/>
      </c:lineChart>
      <c:catAx>
        <c:axId val="232014008"/>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30117312"/>
        <c:crossesAt val="0"/>
        <c:auto val="1"/>
        <c:lblAlgn val="ctr"/>
        <c:lblOffset val="100"/>
        <c:tickLblSkip val="1"/>
        <c:tickMarkSkip val="1"/>
        <c:noMultiLvlLbl val="0"/>
      </c:catAx>
      <c:valAx>
        <c:axId val="23011731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32014008"/>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GES-GFI-002'!$C$30</c:f>
              <c:strCache>
                <c:ptCount val="1"/>
                <c:pt idx="0">
                  <c:v>Resultado monitoreo</c:v>
                </c:pt>
              </c:strCache>
            </c:strRef>
          </c:tx>
          <c:spPr>
            <a:solidFill>
              <a:srgbClr val="004586"/>
            </a:solidFill>
            <a:ln w="25400">
              <a:noFill/>
            </a:ln>
          </c:spPr>
          <c:invertIfNegative val="0"/>
          <c:cat>
            <c:strRef>
              <c:f>'IN-PEI GES-GFI-002'!$B$31:$B$42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GES-GFI-002'!$C$31:$C$34</c:f>
              <c:numCache>
                <c:formatCode>0%</c:formatCode>
                <c:ptCount val="4"/>
                <c:pt idx="0">
                  <c:v>1</c:v>
                </c:pt>
                <c:pt idx="1">
                  <c:v>1</c:v>
                </c:pt>
                <c:pt idx="2">
                  <c:v>1</c:v>
                </c:pt>
                <c:pt idx="3">
                  <c:v>0</c:v>
                </c:pt>
              </c:numCache>
            </c:numRef>
          </c:val>
          <c:extLst>
            <c:ext xmlns:c16="http://schemas.microsoft.com/office/drawing/2014/chart" uri="{C3380CC4-5D6E-409C-BE32-E72D297353CC}">
              <c16:uniqueId val="{00000000-CF1B-47A1-B76D-423D3E6A5B7F}"/>
            </c:ext>
          </c:extLst>
        </c:ser>
        <c:dLbls>
          <c:showLegendKey val="0"/>
          <c:showVal val="0"/>
          <c:showCatName val="0"/>
          <c:showSerName val="0"/>
          <c:showPercent val="0"/>
          <c:showBubbleSize val="0"/>
        </c:dLbls>
        <c:gapWidth val="150"/>
        <c:axId val="290219296"/>
        <c:axId val="290179688"/>
      </c:barChart>
      <c:lineChart>
        <c:grouping val="standard"/>
        <c:varyColors val="0"/>
        <c:ser>
          <c:idx val="1"/>
          <c:order val="1"/>
          <c:tx>
            <c:strRef>
              <c:f>'IN-PEI GES-GFI-002'!$D$30</c:f>
              <c:strCache>
                <c:ptCount val="1"/>
                <c:pt idx="0">
                  <c:v>Resultado Meta Vigencia</c:v>
                </c:pt>
              </c:strCache>
            </c:strRef>
          </c:tx>
          <c:marker>
            <c:symbol val="none"/>
          </c:marker>
          <c:cat>
            <c:strRef>
              <c:f>'IN-PEI GES-GFI-002'!$B$31:$B$42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GES-GFI-002'!$D$31:$D$34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CF1B-47A1-B76D-423D3E6A5B7F}"/>
            </c:ext>
          </c:extLst>
        </c:ser>
        <c:dLbls>
          <c:showLegendKey val="0"/>
          <c:showVal val="0"/>
          <c:showCatName val="0"/>
          <c:showSerName val="0"/>
          <c:showPercent val="0"/>
          <c:showBubbleSize val="0"/>
        </c:dLbls>
        <c:marker val="1"/>
        <c:smooth val="0"/>
        <c:axId val="290219296"/>
        <c:axId val="290179688"/>
      </c:lineChart>
      <c:catAx>
        <c:axId val="2902192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90179688"/>
        <c:crossesAt val="0"/>
        <c:auto val="1"/>
        <c:lblAlgn val="ctr"/>
        <c:lblOffset val="100"/>
        <c:tickLblSkip val="1"/>
        <c:tickMarkSkip val="1"/>
        <c:noMultiLvlLbl val="0"/>
      </c:catAx>
      <c:valAx>
        <c:axId val="29017968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902192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1857375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859780" y="10761345"/>
    <xdr:ext cx="6789420" cy="3168015"/>
    <xdr:graphicFrame macro="">
      <xdr:nvGraphicFramePr>
        <xdr:cNvPr id="2" name="Gráfico 3">
          <a:extLst>
            <a:ext uri="{FF2B5EF4-FFF2-40B4-BE49-F238E27FC236}">
              <a16:creationId xmlns:a16="http://schemas.microsoft.com/office/drawing/2014/main" id="{0540210A-9A02-4664-8BCF-BA63159866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FAB459D4-3299-47A4-A248-33298CDFF1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734F7180-5AA9-438A-848D-CC88074206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4F45C9B5-7485-47EA-B974-C9887DF4AD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RCER%20SEGUIMIENTO%20INDICADORES%20ESTRATEGICOS%20GESTI&#211;N%20FINANCIERA%2001112022%20REV%20OAP%20011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 GES-GFI-001"/>
      <sheetName val="IN-PEI GES-GFI-002"/>
    </sheetNames>
    <sheetDataSet>
      <sheetData sheetId="0">
        <row r="30">
          <cell r="C30" t="str">
            <v>Resultado monitoreo</v>
          </cell>
          <cell r="D30" t="str">
            <v>Resultado Meta Vigencia</v>
          </cell>
        </row>
        <row r="31">
          <cell r="B31" t="str">
            <v>Ene</v>
          </cell>
          <cell r="C31">
            <v>1</v>
          </cell>
          <cell r="D31">
            <v>1</v>
          </cell>
        </row>
        <row r="32">
          <cell r="B32" t="str">
            <v>Feb</v>
          </cell>
          <cell r="C32">
            <v>1</v>
          </cell>
          <cell r="D32">
            <v>1</v>
          </cell>
        </row>
        <row r="33">
          <cell r="B33" t="str">
            <v>Mar</v>
          </cell>
          <cell r="C33">
            <v>1</v>
          </cell>
          <cell r="D33">
            <v>1</v>
          </cell>
        </row>
        <row r="34">
          <cell r="B34" t="str">
            <v>Abr</v>
          </cell>
          <cell r="C34">
            <v>1</v>
          </cell>
          <cell r="D34">
            <v>1</v>
          </cell>
        </row>
        <row r="35">
          <cell r="B35" t="str">
            <v>May</v>
          </cell>
          <cell r="C35">
            <v>1</v>
          </cell>
          <cell r="D35">
            <v>1</v>
          </cell>
        </row>
        <row r="36">
          <cell r="B36" t="str">
            <v>Jun</v>
          </cell>
          <cell r="C36">
            <v>1</v>
          </cell>
          <cell r="D36">
            <v>1</v>
          </cell>
        </row>
        <row r="37">
          <cell r="B37" t="str">
            <v>Jul</v>
          </cell>
          <cell r="C37">
            <v>1</v>
          </cell>
          <cell r="D37">
            <v>1</v>
          </cell>
        </row>
        <row r="38">
          <cell r="B38" t="str">
            <v>Ago</v>
          </cell>
          <cell r="C38">
            <v>1</v>
          </cell>
          <cell r="D38">
            <v>1</v>
          </cell>
        </row>
        <row r="39">
          <cell r="B39" t="str">
            <v>Sep</v>
          </cell>
          <cell r="C39">
            <v>1</v>
          </cell>
          <cell r="D39">
            <v>1</v>
          </cell>
        </row>
        <row r="40">
          <cell r="B40" t="str">
            <v>Oct</v>
          </cell>
          <cell r="C40">
            <v>0</v>
          </cell>
          <cell r="D40">
            <v>1</v>
          </cell>
        </row>
        <row r="41">
          <cell r="B41" t="str">
            <v>Nov</v>
          </cell>
          <cell r="C41">
            <v>0</v>
          </cell>
          <cell r="D41">
            <v>1</v>
          </cell>
        </row>
        <row r="42">
          <cell r="B42" t="str">
            <v>Dic</v>
          </cell>
          <cell r="C42">
            <v>0</v>
          </cell>
          <cell r="D42">
            <v>1</v>
          </cell>
        </row>
      </sheetData>
      <sheetData sheetId="1">
        <row r="30">
          <cell r="C30" t="str">
            <v>Resultado monitoreo</v>
          </cell>
          <cell r="D30" t="str">
            <v>Resultado Meta Vigencia</v>
          </cell>
        </row>
        <row r="31">
          <cell r="B31" t="str">
            <v>Marzo</v>
          </cell>
          <cell r="C31">
            <v>1</v>
          </cell>
          <cell r="D31">
            <v>1</v>
          </cell>
        </row>
        <row r="32">
          <cell r="B32" t="str">
            <v>Junio</v>
          </cell>
          <cell r="C32">
            <v>1</v>
          </cell>
          <cell r="D32">
            <v>1</v>
          </cell>
        </row>
        <row r="33">
          <cell r="B33" t="str">
            <v>Septiembre</v>
          </cell>
          <cell r="C33">
            <v>1</v>
          </cell>
          <cell r="D33">
            <v>1</v>
          </cell>
        </row>
        <row r="34">
          <cell r="B34" t="str">
            <v>Diciembre</v>
          </cell>
          <cell r="C34">
            <v>0</v>
          </cell>
          <cell r="D34">
            <v>1</v>
          </cell>
        </row>
        <row r="35">
          <cell r="B35" t="str">
            <v>* 25% equivale a la Sumatoria del cuatrieno para un cumplimiento del 100% del Cuatrienio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21"/>
  <sheetViews>
    <sheetView tabSelected="1" zoomScale="70" zoomScaleNormal="70" workbookViewId="0">
      <selection activeCell="E24" sqref="E24:E25"/>
    </sheetView>
  </sheetViews>
  <sheetFormatPr baseColWidth="10" defaultColWidth="11.42578125" defaultRowHeight="15"/>
  <cols>
    <col min="1" max="1" width="34" style="1" customWidth="1"/>
    <col min="2" max="2" width="22.140625" style="1" customWidth="1"/>
    <col min="3" max="3" width="32.5703125" style="1" customWidth="1"/>
    <col min="4" max="4" width="30.28515625" style="1" customWidth="1"/>
    <col min="5" max="5" width="40" style="1" customWidth="1"/>
    <col min="6" max="6" width="38.140625" style="1" customWidth="1"/>
    <col min="7" max="7" width="44.140625" style="1" customWidth="1"/>
    <col min="8" max="8" width="32" style="1" customWidth="1"/>
    <col min="9" max="9" width="53.28515625" style="1" customWidth="1"/>
    <col min="10" max="10" width="43.7109375" style="1" customWidth="1"/>
    <col min="11" max="11" width="39.28515625" style="1" customWidth="1"/>
    <col min="12" max="12" width="35.42578125" style="1" customWidth="1"/>
    <col min="13" max="13" width="25" style="1" customWidth="1"/>
    <col min="14" max="39" width="11.42578125" style="1" customWidth="1"/>
    <col min="40" max="40" width="33.28515625" style="1" customWidth="1"/>
    <col min="41" max="41" width="37" style="1" customWidth="1"/>
    <col min="42" max="42" width="46.85546875" style="1" customWidth="1"/>
    <col min="43" max="43" width="44.85546875" style="1" customWidth="1"/>
    <col min="44" max="44" width="22.5703125" style="1" customWidth="1"/>
    <col min="45" max="45" width="27.7109375" style="1" customWidth="1"/>
    <col min="46" max="16384" width="11.42578125" style="1"/>
  </cols>
  <sheetData>
    <row r="1" spans="1:49" ht="24" customHeight="1">
      <c r="A1" s="217"/>
      <c r="B1" s="209" t="s">
        <v>797</v>
      </c>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15" t="s">
        <v>0</v>
      </c>
      <c r="AS1" s="40" t="s">
        <v>796</v>
      </c>
      <c r="AT1" s="16"/>
      <c r="AU1" s="16"/>
      <c r="AV1" s="16"/>
      <c r="AW1" s="16"/>
    </row>
    <row r="2" spans="1:49" ht="24" customHeight="1">
      <c r="A2" s="218"/>
      <c r="B2" s="211"/>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15" t="s">
        <v>1</v>
      </c>
      <c r="AS2" s="40">
        <v>15</v>
      </c>
      <c r="AT2" s="16"/>
      <c r="AU2" s="16"/>
      <c r="AV2" s="16"/>
      <c r="AW2" s="16"/>
    </row>
    <row r="3" spans="1:49" ht="24" customHeight="1">
      <c r="A3" s="218"/>
      <c r="B3" s="213" t="s">
        <v>2</v>
      </c>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15" t="s">
        <v>3</v>
      </c>
      <c r="AS3" s="40" t="s">
        <v>4</v>
      </c>
      <c r="AT3" s="16"/>
      <c r="AU3" s="16"/>
      <c r="AV3" s="16"/>
      <c r="AW3" s="16"/>
    </row>
    <row r="4" spans="1:49" ht="24" customHeight="1">
      <c r="A4" s="219"/>
      <c r="B4" s="215"/>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17" t="s">
        <v>5</v>
      </c>
      <c r="AS4" s="41">
        <v>44838</v>
      </c>
      <c r="AT4" s="16"/>
      <c r="AU4" s="16"/>
      <c r="AV4" s="16"/>
      <c r="AW4" s="16"/>
    </row>
    <row r="5" spans="1:49">
      <c r="A5" s="18"/>
      <c r="B5" s="18"/>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20"/>
      <c r="AS5" s="20"/>
      <c r="AT5" s="16"/>
      <c r="AU5" s="16"/>
      <c r="AV5" s="16"/>
      <c r="AW5" s="16"/>
    </row>
    <row r="6" spans="1:49" ht="15.75" thickBot="1">
      <c r="A6" s="21"/>
      <c r="B6" s="21"/>
      <c r="C6" s="21"/>
      <c r="D6" s="21"/>
      <c r="E6" s="21"/>
      <c r="F6" s="21"/>
      <c r="G6" s="21"/>
      <c r="H6" s="21"/>
      <c r="I6" s="21"/>
      <c r="J6" s="21"/>
      <c r="K6" s="21"/>
      <c r="L6" s="21"/>
      <c r="M6" s="21"/>
      <c r="N6" s="21"/>
      <c r="O6" s="21"/>
      <c r="P6" s="21"/>
      <c r="Q6" s="21"/>
      <c r="R6" s="21"/>
      <c r="S6" s="16"/>
      <c r="T6" s="16"/>
      <c r="U6" s="16"/>
      <c r="V6" s="16"/>
      <c r="W6" s="16"/>
      <c r="X6" s="16"/>
      <c r="Y6" s="16"/>
      <c r="Z6" s="16"/>
      <c r="AA6" s="16"/>
      <c r="AB6" s="16"/>
      <c r="AC6" s="16"/>
      <c r="AD6" s="16"/>
      <c r="AE6" s="16"/>
      <c r="AF6" s="16"/>
      <c r="AG6" s="16"/>
      <c r="AH6" s="16"/>
      <c r="AI6" s="16"/>
      <c r="AJ6" s="16"/>
      <c r="AK6" s="16"/>
      <c r="AL6" s="22"/>
      <c r="AM6" s="22"/>
      <c r="AN6" s="22"/>
      <c r="AO6" s="22"/>
      <c r="AP6" s="22"/>
      <c r="AQ6" s="22"/>
      <c r="AR6" s="22"/>
      <c r="AS6" s="16"/>
      <c r="AT6" s="16"/>
      <c r="AU6" s="16"/>
      <c r="AV6" s="16"/>
      <c r="AW6" s="16"/>
    </row>
    <row r="7" spans="1:49" ht="15.75" thickBot="1">
      <c r="A7" s="23" t="s">
        <v>6</v>
      </c>
      <c r="B7" s="24"/>
      <c r="C7" s="107">
        <v>44866</v>
      </c>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row>
    <row r="8" spans="1:49" ht="15.75" thickBot="1">
      <c r="A8" s="25"/>
      <c r="B8" s="21"/>
      <c r="C8" s="21"/>
      <c r="D8" s="26"/>
      <c r="E8" s="26"/>
      <c r="F8" s="26"/>
      <c r="G8" s="26"/>
      <c r="H8" s="26"/>
      <c r="I8" s="2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row>
    <row r="9" spans="1:49" ht="15.75" thickBot="1">
      <c r="A9" s="27" t="s">
        <v>7</v>
      </c>
      <c r="B9" s="21"/>
      <c r="C9" s="108">
        <v>2022</v>
      </c>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row>
    <row r="10" spans="1:49" ht="15.75" thickBot="1">
      <c r="A10" s="25"/>
      <c r="B10" s="21"/>
      <c r="C10" s="21"/>
      <c r="D10" s="26"/>
      <c r="E10" s="26"/>
      <c r="F10" s="26"/>
      <c r="G10" s="26"/>
      <c r="H10" s="26"/>
      <c r="I10" s="2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row>
    <row r="11" spans="1:49" ht="15.75" thickBot="1">
      <c r="A11" s="27" t="s">
        <v>8</v>
      </c>
      <c r="B11" s="24"/>
      <c r="C11" s="13" t="s">
        <v>9</v>
      </c>
      <c r="D11" s="26"/>
      <c r="E11" s="26"/>
      <c r="F11" s="26"/>
      <c r="G11" s="26"/>
      <c r="H11" s="26"/>
      <c r="I11" s="2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row>
    <row r="12" spans="1:49" ht="15.75" thickBot="1">
      <c r="A12" s="25"/>
      <c r="B12" s="21"/>
      <c r="C12" s="21"/>
      <c r="D12" s="26"/>
      <c r="E12" s="26"/>
      <c r="F12" s="26"/>
      <c r="G12" s="26"/>
      <c r="H12" s="26"/>
      <c r="I12" s="2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row>
    <row r="13" spans="1:49" ht="43.5" thickBot="1">
      <c r="A13" s="23" t="s">
        <v>10</v>
      </c>
      <c r="B13" s="21"/>
      <c r="C13" s="13" t="s">
        <v>11</v>
      </c>
      <c r="D13" s="26"/>
      <c r="E13" s="26"/>
      <c r="F13" s="26"/>
      <c r="G13" s="26"/>
      <c r="H13" s="26"/>
      <c r="I13" s="2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row>
    <row r="14" spans="1:49" ht="15.75" thickBot="1">
      <c r="A14" s="25"/>
      <c r="B14" s="21"/>
      <c r="C14" s="21"/>
      <c r="D14" s="26"/>
      <c r="E14" s="26"/>
      <c r="F14" s="26"/>
      <c r="G14" s="26"/>
      <c r="H14" s="26"/>
      <c r="I14" s="2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row>
    <row r="15" spans="1:49" ht="15.75" thickBot="1">
      <c r="A15" s="23" t="s">
        <v>12</v>
      </c>
      <c r="B15" s="24"/>
      <c r="C15" s="13" t="s">
        <v>13</v>
      </c>
      <c r="D15" s="26"/>
      <c r="E15" s="26"/>
      <c r="F15" s="26"/>
      <c r="G15" s="26"/>
      <c r="H15" s="26"/>
      <c r="I15" s="2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row>
    <row r="16" spans="1:49" ht="15.75" thickBot="1">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row>
    <row r="17" spans="1:49" ht="29.25" thickBot="1">
      <c r="A17" s="39" t="s">
        <v>14</v>
      </c>
      <c r="B17"/>
      <c r="C17" s="13" t="s">
        <v>791</v>
      </c>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row>
    <row r="18" spans="1:49" ht="16.5">
      <c r="A18" s="26"/>
      <c r="B18" s="26"/>
      <c r="C18" s="26"/>
      <c r="D18" s="26"/>
      <c r="E18" s="26"/>
      <c r="F18" s="26"/>
      <c r="G18" s="26"/>
      <c r="H18" s="26"/>
      <c r="I18" s="26"/>
      <c r="J18" s="26"/>
      <c r="K18" s="26"/>
      <c r="L18" s="28"/>
      <c r="M18" s="26"/>
      <c r="N18" s="26"/>
      <c r="O18" s="26"/>
      <c r="P18" s="26"/>
      <c r="Q18" s="26"/>
      <c r="R18" s="26"/>
      <c r="S18" s="26"/>
      <c r="T18" s="26"/>
      <c r="U18" s="28"/>
      <c r="V18" s="29"/>
      <c r="W18" s="30"/>
      <c r="X18" s="29"/>
      <c r="Y18" s="29"/>
      <c r="Z18" s="29"/>
      <c r="AA18" s="29"/>
      <c r="AB18" s="29"/>
      <c r="AC18" s="31"/>
      <c r="AD18" s="29"/>
      <c r="AE18" s="29"/>
      <c r="AF18" s="29"/>
      <c r="AG18" s="3"/>
      <c r="AH18" s="3"/>
      <c r="AI18" s="3"/>
      <c r="AJ18" s="3"/>
      <c r="AK18" s="3"/>
      <c r="AL18" s="29"/>
      <c r="AM18" s="29"/>
      <c r="AN18" s="29"/>
      <c r="AO18" s="29"/>
      <c r="AP18" s="29"/>
      <c r="AQ18" s="29"/>
      <c r="AR18" s="29"/>
      <c r="AS18" s="29"/>
      <c r="AT18" s="16"/>
      <c r="AU18" s="16"/>
      <c r="AV18" s="16"/>
      <c r="AW18" s="16"/>
    </row>
    <row r="19" spans="1:49" ht="64.5" customHeight="1">
      <c r="A19" s="246" t="s">
        <v>15</v>
      </c>
      <c r="B19" s="246"/>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6"/>
      <c r="AM19" s="246"/>
      <c r="AN19" s="246"/>
      <c r="AO19" s="246"/>
      <c r="AP19" s="246"/>
      <c r="AQ19" s="246"/>
      <c r="AR19" s="246"/>
      <c r="AS19" s="246"/>
      <c r="AT19" s="16"/>
      <c r="AU19" s="16"/>
      <c r="AV19" s="16"/>
      <c r="AW19" s="16"/>
    </row>
    <row r="20" spans="1:49">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row>
    <row r="21" spans="1:49" ht="15.75" thickBot="1">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row>
    <row r="22" spans="1:49" ht="18.75" thickBot="1">
      <c r="A22" s="312" t="s">
        <v>16</v>
      </c>
      <c r="B22" s="313"/>
      <c r="C22" s="313"/>
      <c r="D22" s="313"/>
      <c r="E22" s="313"/>
      <c r="F22" s="313"/>
      <c r="G22" s="313"/>
      <c r="H22" s="313"/>
      <c r="I22" s="313"/>
      <c r="J22" s="313"/>
      <c r="K22" s="313"/>
      <c r="L22" s="313"/>
      <c r="M22" s="313"/>
      <c r="N22" s="314" t="s">
        <v>17</v>
      </c>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6"/>
      <c r="AO22" s="295" t="s">
        <v>18</v>
      </c>
      <c r="AP22" s="295"/>
      <c r="AQ22" s="295"/>
      <c r="AR22" s="295"/>
      <c r="AS22" s="296"/>
      <c r="AT22" s="16"/>
      <c r="AU22" s="16"/>
      <c r="AV22" s="16"/>
      <c r="AW22" s="16"/>
    </row>
    <row r="23" spans="1:49" ht="27.75" customHeight="1" thickBot="1">
      <c r="A23" s="319" t="s">
        <v>19</v>
      </c>
      <c r="B23" s="320"/>
      <c r="C23" s="320"/>
      <c r="D23" s="320"/>
      <c r="E23" s="321"/>
      <c r="F23" s="319" t="s">
        <v>20</v>
      </c>
      <c r="G23" s="320"/>
      <c r="H23" s="320"/>
      <c r="I23" s="320"/>
      <c r="J23" s="320"/>
      <c r="K23" s="320"/>
      <c r="L23" s="320"/>
      <c r="M23" s="321"/>
      <c r="N23" s="318" t="s">
        <v>21</v>
      </c>
      <c r="O23" s="239"/>
      <c r="P23" s="242" t="s">
        <v>22</v>
      </c>
      <c r="Q23" s="239"/>
      <c r="R23" s="242" t="s">
        <v>23</v>
      </c>
      <c r="S23" s="239"/>
      <c r="T23" s="242" t="s">
        <v>24</v>
      </c>
      <c r="U23" s="239"/>
      <c r="V23" s="242" t="s">
        <v>25</v>
      </c>
      <c r="W23" s="239"/>
      <c r="X23" s="242" t="s">
        <v>26</v>
      </c>
      <c r="Y23" s="239"/>
      <c r="Z23" s="242" t="s">
        <v>27</v>
      </c>
      <c r="AA23" s="239"/>
      <c r="AB23" s="242" t="s">
        <v>28</v>
      </c>
      <c r="AC23" s="239"/>
      <c r="AD23" s="242" t="s">
        <v>29</v>
      </c>
      <c r="AE23" s="239"/>
      <c r="AF23" s="242" t="s">
        <v>30</v>
      </c>
      <c r="AG23" s="239"/>
      <c r="AH23" s="242" t="s">
        <v>31</v>
      </c>
      <c r="AI23" s="239"/>
      <c r="AJ23" s="242" t="s">
        <v>32</v>
      </c>
      <c r="AK23" s="239"/>
      <c r="AL23" s="242" t="s">
        <v>33</v>
      </c>
      <c r="AM23" s="239"/>
      <c r="AN23" s="308" t="s">
        <v>34</v>
      </c>
      <c r="AO23" s="297"/>
      <c r="AP23" s="297"/>
      <c r="AQ23" s="298"/>
      <c r="AR23" s="297"/>
      <c r="AS23" s="299"/>
      <c r="AT23" s="16"/>
      <c r="AU23" s="16"/>
      <c r="AV23" s="16"/>
      <c r="AW23" s="16"/>
    </row>
    <row r="24" spans="1:49" ht="48.75" customHeight="1" thickBot="1">
      <c r="A24" s="242" t="s">
        <v>35</v>
      </c>
      <c r="B24" s="242" t="s">
        <v>36</v>
      </c>
      <c r="C24" s="242" t="s">
        <v>37</v>
      </c>
      <c r="D24" s="242" t="s">
        <v>38</v>
      </c>
      <c r="E24" s="242" t="s">
        <v>39</v>
      </c>
      <c r="F24" s="242" t="s">
        <v>40</v>
      </c>
      <c r="G24" s="242" t="s">
        <v>41</v>
      </c>
      <c r="H24" s="228" t="s">
        <v>42</v>
      </c>
      <c r="I24" s="228" t="s">
        <v>43</v>
      </c>
      <c r="J24" s="247" t="s">
        <v>44</v>
      </c>
      <c r="K24" s="247" t="s">
        <v>45</v>
      </c>
      <c r="L24" s="247" t="s">
        <v>46</v>
      </c>
      <c r="M24" s="247" t="s">
        <v>47</v>
      </c>
      <c r="N24" s="243"/>
      <c r="O24" s="241"/>
      <c r="P24" s="243"/>
      <c r="Q24" s="241"/>
      <c r="R24" s="243"/>
      <c r="S24" s="241"/>
      <c r="T24" s="243"/>
      <c r="U24" s="241"/>
      <c r="V24" s="243"/>
      <c r="W24" s="241"/>
      <c r="X24" s="243"/>
      <c r="Y24" s="241"/>
      <c r="Z24" s="243"/>
      <c r="AA24" s="241"/>
      <c r="AB24" s="243"/>
      <c r="AC24" s="241"/>
      <c r="AD24" s="243"/>
      <c r="AE24" s="241"/>
      <c r="AF24" s="243"/>
      <c r="AG24" s="241"/>
      <c r="AH24" s="243" t="s">
        <v>23</v>
      </c>
      <c r="AI24" s="241"/>
      <c r="AJ24" s="243"/>
      <c r="AK24" s="241"/>
      <c r="AL24" s="243" t="s">
        <v>23</v>
      </c>
      <c r="AM24" s="241"/>
      <c r="AN24" s="308"/>
      <c r="AO24" s="300" t="s">
        <v>48</v>
      </c>
      <c r="AP24" s="302" t="s">
        <v>49</v>
      </c>
      <c r="AQ24" s="252" t="s">
        <v>50</v>
      </c>
      <c r="AR24" s="304" t="s">
        <v>51</v>
      </c>
      <c r="AS24" s="306" t="s">
        <v>52</v>
      </c>
      <c r="AT24" s="16"/>
      <c r="AU24" s="16"/>
      <c r="AV24" s="16"/>
      <c r="AW24" s="16"/>
    </row>
    <row r="25" spans="1:49" ht="36.75" customHeight="1" thickBot="1">
      <c r="A25" s="243"/>
      <c r="B25" s="243"/>
      <c r="C25" s="243"/>
      <c r="D25" s="251"/>
      <c r="E25" s="251"/>
      <c r="F25" s="251"/>
      <c r="G25" s="251"/>
      <c r="H25" s="229"/>
      <c r="I25" s="229"/>
      <c r="J25" s="229"/>
      <c r="K25" s="229"/>
      <c r="L25" s="229"/>
      <c r="M25" s="229"/>
      <c r="N25" s="32" t="s">
        <v>53</v>
      </c>
      <c r="O25" s="32" t="s">
        <v>54</v>
      </c>
      <c r="P25" s="32" t="s">
        <v>55</v>
      </c>
      <c r="Q25" s="32" t="s">
        <v>56</v>
      </c>
      <c r="R25" s="32" t="s">
        <v>55</v>
      </c>
      <c r="S25" s="32" t="s">
        <v>56</v>
      </c>
      <c r="T25" s="32" t="s">
        <v>55</v>
      </c>
      <c r="U25" s="32" t="s">
        <v>56</v>
      </c>
      <c r="V25" s="32" t="s">
        <v>55</v>
      </c>
      <c r="W25" s="32" t="s">
        <v>56</v>
      </c>
      <c r="X25" s="32" t="s">
        <v>55</v>
      </c>
      <c r="Y25" s="32" t="s">
        <v>56</v>
      </c>
      <c r="Z25" s="32" t="s">
        <v>55</v>
      </c>
      <c r="AA25" s="32" t="s">
        <v>56</v>
      </c>
      <c r="AB25" s="32" t="s">
        <v>55</v>
      </c>
      <c r="AC25" s="32" t="s">
        <v>56</v>
      </c>
      <c r="AD25" s="32" t="s">
        <v>55</v>
      </c>
      <c r="AE25" s="32" t="s">
        <v>56</v>
      </c>
      <c r="AF25" s="32" t="s">
        <v>55</v>
      </c>
      <c r="AG25" s="32" t="s">
        <v>56</v>
      </c>
      <c r="AH25" s="32" t="s">
        <v>55</v>
      </c>
      <c r="AI25" s="32" t="s">
        <v>56</v>
      </c>
      <c r="AJ25" s="32" t="s">
        <v>55</v>
      </c>
      <c r="AK25" s="32" t="s">
        <v>56</v>
      </c>
      <c r="AL25" s="32" t="s">
        <v>55</v>
      </c>
      <c r="AM25" s="32" t="s">
        <v>56</v>
      </c>
      <c r="AN25" s="309"/>
      <c r="AO25" s="301"/>
      <c r="AP25" s="303"/>
      <c r="AQ25" s="253"/>
      <c r="AR25" s="305"/>
      <c r="AS25" s="307"/>
      <c r="AT25" s="16"/>
      <c r="AU25" s="16"/>
      <c r="AV25" s="16"/>
      <c r="AW25" s="16"/>
    </row>
    <row r="26" spans="1:49" ht="24" customHeight="1" thickBot="1">
      <c r="A26" s="310" t="s">
        <v>57</v>
      </c>
      <c r="B26" s="310" t="s">
        <v>58</v>
      </c>
      <c r="C26" s="310" t="s">
        <v>59</v>
      </c>
      <c r="D26" s="310" t="s">
        <v>60</v>
      </c>
      <c r="E26" s="310" t="s">
        <v>61</v>
      </c>
      <c r="F26" s="176" t="s">
        <v>62</v>
      </c>
      <c r="G26" s="362" t="s">
        <v>63</v>
      </c>
      <c r="H26" s="230" t="s">
        <v>64</v>
      </c>
      <c r="I26" s="230" t="s">
        <v>65</v>
      </c>
      <c r="J26" s="142" t="s">
        <v>66</v>
      </c>
      <c r="K26" s="280">
        <v>44621</v>
      </c>
      <c r="L26" s="280">
        <v>44712</v>
      </c>
      <c r="M26" s="281" t="s">
        <v>67</v>
      </c>
      <c r="N26" s="275">
        <f>100%/6</f>
        <v>0.16666666666666666</v>
      </c>
      <c r="O26" s="275">
        <f>N26*(P26+R26+T26+V26+X26+Z26+AB26+AD26+AF26+AH26+AJ26+AL26)</f>
        <v>0.16666666666666666</v>
      </c>
      <c r="P26" s="275"/>
      <c r="Q26" s="275"/>
      <c r="R26" s="275"/>
      <c r="S26" s="275"/>
      <c r="T26" s="275">
        <v>0.8</v>
      </c>
      <c r="U26" s="275">
        <v>0.8</v>
      </c>
      <c r="V26" s="275"/>
      <c r="W26" s="275"/>
      <c r="X26" s="275">
        <v>0.2</v>
      </c>
      <c r="Y26" s="275">
        <v>0.2</v>
      </c>
      <c r="Z26" s="275"/>
      <c r="AA26" s="275"/>
      <c r="AB26" s="275"/>
      <c r="AC26" s="275"/>
      <c r="AD26" s="275"/>
      <c r="AE26" s="275"/>
      <c r="AF26" s="275"/>
      <c r="AG26" s="275"/>
      <c r="AH26" s="275"/>
      <c r="AI26" s="275"/>
      <c r="AJ26" s="275"/>
      <c r="AK26" s="275"/>
      <c r="AL26" s="275"/>
      <c r="AM26" s="275"/>
      <c r="AN26" s="271">
        <f>N26*(Q26+S26+U26+W26+Y26+AA26+AC26+AE26+AG26+AI26+AK26+AM26)</f>
        <v>0.16666666666666666</v>
      </c>
      <c r="AO26" s="101" t="s">
        <v>68</v>
      </c>
      <c r="AP26" s="102" t="s">
        <v>69</v>
      </c>
      <c r="AQ26" s="102" t="s">
        <v>70</v>
      </c>
      <c r="AR26" s="33">
        <f>Q26+S26+U26</f>
        <v>0.8</v>
      </c>
      <c r="AS26" s="277">
        <f>SUM(AR26:AR29)</f>
        <v>1</v>
      </c>
      <c r="AT26" s="16"/>
      <c r="AU26" s="16"/>
      <c r="AV26" s="16"/>
      <c r="AW26" s="16"/>
    </row>
    <row r="27" spans="1:49" ht="24" customHeight="1">
      <c r="A27" s="311"/>
      <c r="B27" s="311"/>
      <c r="C27" s="311"/>
      <c r="D27" s="311"/>
      <c r="E27" s="311"/>
      <c r="F27" s="177"/>
      <c r="G27" s="363"/>
      <c r="H27" s="231"/>
      <c r="I27" s="231"/>
      <c r="J27" s="143"/>
      <c r="K27" s="274"/>
      <c r="L27" s="274"/>
      <c r="M27" s="257"/>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72"/>
      <c r="AO27" s="104" t="s">
        <v>71</v>
      </c>
      <c r="AP27" s="105" t="s">
        <v>72</v>
      </c>
      <c r="AQ27" s="102" t="s">
        <v>73</v>
      </c>
      <c r="AR27" s="34">
        <f>W26+Y26+AA26</f>
        <v>0.2</v>
      </c>
      <c r="AS27" s="278"/>
      <c r="AT27" s="16"/>
      <c r="AU27" s="16"/>
      <c r="AV27" s="16"/>
      <c r="AW27" s="16"/>
    </row>
    <row r="28" spans="1:49" ht="24" customHeight="1">
      <c r="A28" s="311"/>
      <c r="B28" s="311"/>
      <c r="C28" s="311"/>
      <c r="D28" s="311"/>
      <c r="E28" s="311"/>
      <c r="F28" s="177"/>
      <c r="G28" s="363"/>
      <c r="H28" s="231"/>
      <c r="I28" s="231"/>
      <c r="J28" s="143"/>
      <c r="K28" s="274"/>
      <c r="L28" s="274"/>
      <c r="M28" s="257"/>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72"/>
      <c r="AO28" s="7" t="s">
        <v>74</v>
      </c>
      <c r="AP28" s="8" t="s">
        <v>74</v>
      </c>
      <c r="AQ28" s="8" t="s">
        <v>74</v>
      </c>
      <c r="AR28" s="34">
        <f>AC26+AE26+AG26</f>
        <v>0</v>
      </c>
      <c r="AS28" s="278"/>
      <c r="AT28" s="16"/>
      <c r="AU28" s="16"/>
      <c r="AV28" s="16"/>
      <c r="AW28" s="16"/>
    </row>
    <row r="29" spans="1:49" ht="24" customHeight="1" thickBot="1">
      <c r="A29" s="311"/>
      <c r="B29" s="311"/>
      <c r="C29" s="311"/>
      <c r="D29" s="311"/>
      <c r="E29" s="311"/>
      <c r="F29" s="178"/>
      <c r="G29" s="363"/>
      <c r="H29" s="231"/>
      <c r="I29" s="231"/>
      <c r="J29" s="144"/>
      <c r="K29" s="274"/>
      <c r="L29" s="274"/>
      <c r="M29" s="257"/>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73"/>
      <c r="AO29" s="9" t="s">
        <v>75</v>
      </c>
      <c r="AP29" s="10" t="s">
        <v>75</v>
      </c>
      <c r="AQ29" s="10" t="s">
        <v>75</v>
      </c>
      <c r="AR29" s="35">
        <f>AI26+AK26+AM26</f>
        <v>0</v>
      </c>
      <c r="AS29" s="279"/>
      <c r="AT29" s="16"/>
      <c r="AU29" s="16"/>
      <c r="AV29" s="16"/>
      <c r="AW29" s="16"/>
    </row>
    <row r="30" spans="1:49" ht="24" customHeight="1">
      <c r="A30" s="311"/>
      <c r="B30" s="311"/>
      <c r="C30" s="311"/>
      <c r="D30" s="311"/>
      <c r="E30" s="311"/>
      <c r="F30" s="176" t="s">
        <v>76</v>
      </c>
      <c r="G30" s="179" t="s">
        <v>77</v>
      </c>
      <c r="H30" s="254" t="s">
        <v>78</v>
      </c>
      <c r="I30" s="254" t="s">
        <v>79</v>
      </c>
      <c r="J30" s="142" t="s">
        <v>66</v>
      </c>
      <c r="K30" s="274">
        <v>44621</v>
      </c>
      <c r="L30" s="274">
        <v>44925</v>
      </c>
      <c r="M30" s="257" t="s">
        <v>67</v>
      </c>
      <c r="N30" s="275">
        <f t="shared" ref="N30" si="0">100%/6</f>
        <v>0.16666666666666666</v>
      </c>
      <c r="O30" s="266">
        <f t="shared" ref="O30" si="1">N30*(P30+R30+T30+V30+X30+Z30+AB30+AD30+AF30+AH30+AJ30+AL30)</f>
        <v>0.16666666666666666</v>
      </c>
      <c r="P30" s="266"/>
      <c r="Q30" s="266"/>
      <c r="R30" s="266"/>
      <c r="S30" s="266"/>
      <c r="T30" s="266">
        <v>0.25</v>
      </c>
      <c r="U30" s="266">
        <v>0.25</v>
      </c>
      <c r="V30" s="266"/>
      <c r="W30" s="266"/>
      <c r="X30" s="266"/>
      <c r="Y30" s="266"/>
      <c r="Z30" s="266">
        <v>0.25</v>
      </c>
      <c r="AA30" s="266">
        <v>0.25</v>
      </c>
      <c r="AB30" s="266"/>
      <c r="AC30" s="266"/>
      <c r="AD30" s="266"/>
      <c r="AE30" s="266"/>
      <c r="AF30" s="266">
        <v>0.25</v>
      </c>
      <c r="AG30" s="266">
        <v>0.25</v>
      </c>
      <c r="AH30" s="266"/>
      <c r="AI30" s="266"/>
      <c r="AJ30" s="266"/>
      <c r="AK30" s="266"/>
      <c r="AL30" s="266">
        <v>0.25</v>
      </c>
      <c r="AM30" s="266"/>
      <c r="AN30" s="271">
        <f>N30*(Q30+S30+U30+W30+Y30+AA30+AC30+AE30+AG30+AI30+AK30+AM30)</f>
        <v>0.125</v>
      </c>
      <c r="AO30" s="113" t="s">
        <v>80</v>
      </c>
      <c r="AP30" s="114" t="s">
        <v>81</v>
      </c>
      <c r="AQ30" s="114" t="s">
        <v>82</v>
      </c>
      <c r="AR30" s="33">
        <f>Q30+S30+U30</f>
        <v>0.25</v>
      </c>
      <c r="AS30" s="277">
        <f>SUM(AR30:AR33)</f>
        <v>0.75</v>
      </c>
      <c r="AT30" s="16"/>
      <c r="AU30" s="16"/>
      <c r="AV30" s="16"/>
      <c r="AW30" s="16"/>
    </row>
    <row r="31" spans="1:49" ht="24" customHeight="1">
      <c r="A31" s="311"/>
      <c r="B31" s="311"/>
      <c r="C31" s="311"/>
      <c r="D31" s="311"/>
      <c r="E31" s="311"/>
      <c r="F31" s="177"/>
      <c r="G31" s="179"/>
      <c r="H31" s="254"/>
      <c r="I31" s="254"/>
      <c r="J31" s="143"/>
      <c r="K31" s="274"/>
      <c r="L31" s="274"/>
      <c r="M31" s="257"/>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72"/>
      <c r="AO31" s="109" t="s">
        <v>83</v>
      </c>
      <c r="AP31" s="110" t="s">
        <v>84</v>
      </c>
      <c r="AQ31" s="111" t="s">
        <v>85</v>
      </c>
      <c r="AR31" s="34">
        <f>W30+Y30+AA30</f>
        <v>0.25</v>
      </c>
      <c r="AS31" s="278"/>
      <c r="AT31" s="16"/>
      <c r="AU31" s="16"/>
      <c r="AV31" s="16"/>
      <c r="AW31" s="16"/>
    </row>
    <row r="32" spans="1:49" ht="24" customHeight="1">
      <c r="A32" s="311"/>
      <c r="B32" s="311"/>
      <c r="C32" s="311"/>
      <c r="D32" s="311"/>
      <c r="E32" s="311"/>
      <c r="F32" s="177"/>
      <c r="G32" s="179"/>
      <c r="H32" s="254"/>
      <c r="I32" s="254"/>
      <c r="J32" s="143"/>
      <c r="K32" s="274"/>
      <c r="L32" s="274"/>
      <c r="M32" s="257"/>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72"/>
      <c r="AO32" s="112" t="s">
        <v>765</v>
      </c>
      <c r="AP32" s="111" t="s">
        <v>767</v>
      </c>
      <c r="AQ32" s="111" t="s">
        <v>766</v>
      </c>
      <c r="AR32" s="34">
        <f>AC30+AE30+AG30</f>
        <v>0.25</v>
      </c>
      <c r="AS32" s="278"/>
      <c r="AT32" s="16"/>
      <c r="AU32" s="16"/>
      <c r="AV32" s="16"/>
      <c r="AW32" s="16"/>
    </row>
    <row r="33" spans="1:49" ht="24" customHeight="1" thickBot="1">
      <c r="A33" s="311"/>
      <c r="B33" s="311"/>
      <c r="C33" s="311"/>
      <c r="D33" s="311"/>
      <c r="E33" s="311"/>
      <c r="F33" s="178"/>
      <c r="G33" s="180"/>
      <c r="H33" s="255"/>
      <c r="I33" s="255"/>
      <c r="J33" s="144"/>
      <c r="K33" s="282"/>
      <c r="L33" s="282"/>
      <c r="M33" s="258"/>
      <c r="N33" s="266"/>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73"/>
      <c r="AO33" s="9" t="s">
        <v>75</v>
      </c>
      <c r="AP33" s="10" t="s">
        <v>75</v>
      </c>
      <c r="AQ33" s="10" t="s">
        <v>75</v>
      </c>
      <c r="AR33" s="35">
        <f>AI30+AK30+AM30</f>
        <v>0</v>
      </c>
      <c r="AS33" s="279"/>
      <c r="AT33" s="16"/>
      <c r="AU33" s="16"/>
      <c r="AV33" s="16"/>
      <c r="AW33" s="16"/>
    </row>
    <row r="34" spans="1:49" ht="24" customHeight="1" thickBot="1">
      <c r="A34" s="311"/>
      <c r="B34" s="311"/>
      <c r="C34" s="311"/>
      <c r="D34" s="311"/>
      <c r="E34" s="311"/>
      <c r="F34" s="176" t="s">
        <v>86</v>
      </c>
      <c r="G34" s="181" t="s">
        <v>87</v>
      </c>
      <c r="H34" s="256" t="s">
        <v>88</v>
      </c>
      <c r="I34" s="256" t="s">
        <v>89</v>
      </c>
      <c r="J34" s="142" t="s">
        <v>66</v>
      </c>
      <c r="K34" s="280">
        <v>44713</v>
      </c>
      <c r="L34" s="280">
        <v>44925</v>
      </c>
      <c r="M34" s="281" t="s">
        <v>90</v>
      </c>
      <c r="N34" s="275">
        <f t="shared" ref="N34" si="2">100%/6</f>
        <v>0.16666666666666666</v>
      </c>
      <c r="O34" s="275">
        <f t="shared" ref="O34" si="3">N34*(P34+R34+T34+V34+X34+Z34+AB34+AD34+AF34+AH34+AJ34+AL34)</f>
        <v>0.16666666666666666</v>
      </c>
      <c r="P34" s="275"/>
      <c r="Q34" s="275"/>
      <c r="R34" s="275"/>
      <c r="S34" s="275"/>
      <c r="T34" s="275"/>
      <c r="U34" s="275"/>
      <c r="V34" s="275"/>
      <c r="W34" s="275"/>
      <c r="X34" s="275"/>
      <c r="Y34" s="275"/>
      <c r="Z34" s="275">
        <v>0.5</v>
      </c>
      <c r="AA34" s="275">
        <v>0.5</v>
      </c>
      <c r="AB34" s="275"/>
      <c r="AC34" s="275"/>
      <c r="AD34" s="275"/>
      <c r="AE34" s="275"/>
      <c r="AF34" s="275"/>
      <c r="AG34" s="275">
        <v>0.25</v>
      </c>
      <c r="AH34" s="275"/>
      <c r="AI34" s="275"/>
      <c r="AJ34" s="275"/>
      <c r="AK34" s="275"/>
      <c r="AL34" s="275">
        <v>0.5</v>
      </c>
      <c r="AM34" s="275"/>
      <c r="AN34" s="271">
        <f>N34*(Q34+S34+U34+W34+Y34+AA34+AC34+AE34+AG34+AI34+AK34+AM34)</f>
        <v>0.125</v>
      </c>
      <c r="AO34" s="5" t="s">
        <v>91</v>
      </c>
      <c r="AP34" s="6" t="s">
        <v>91</v>
      </c>
      <c r="AQ34" s="6" t="s">
        <v>91</v>
      </c>
      <c r="AR34" s="33">
        <f>Q34+S34+U34</f>
        <v>0</v>
      </c>
      <c r="AS34" s="277">
        <f>SUM(AR34:AR37)</f>
        <v>0.75</v>
      </c>
      <c r="AT34" s="16"/>
      <c r="AU34" s="16"/>
      <c r="AV34" s="16"/>
      <c r="AW34" s="16"/>
    </row>
    <row r="35" spans="1:49" ht="24" customHeight="1">
      <c r="A35" s="311"/>
      <c r="B35" s="311"/>
      <c r="C35" s="311"/>
      <c r="D35" s="311"/>
      <c r="E35" s="311"/>
      <c r="F35" s="177"/>
      <c r="G35" s="179"/>
      <c r="H35" s="254"/>
      <c r="I35" s="254"/>
      <c r="J35" s="143"/>
      <c r="K35" s="274"/>
      <c r="L35" s="274"/>
      <c r="M35" s="257"/>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72"/>
      <c r="AO35" s="112" t="s">
        <v>92</v>
      </c>
      <c r="AP35" s="111" t="s">
        <v>93</v>
      </c>
      <c r="AQ35" s="115" t="s">
        <v>94</v>
      </c>
      <c r="AR35" s="34">
        <f>W34+Y34+AA34</f>
        <v>0.5</v>
      </c>
      <c r="AS35" s="278"/>
      <c r="AT35" s="16"/>
      <c r="AU35" s="16"/>
      <c r="AV35" s="16"/>
      <c r="AW35" s="16"/>
    </row>
    <row r="36" spans="1:49" ht="24" customHeight="1">
      <c r="A36" s="311"/>
      <c r="B36" s="311"/>
      <c r="C36" s="311"/>
      <c r="D36" s="311"/>
      <c r="E36" s="311"/>
      <c r="F36" s="177"/>
      <c r="G36" s="179"/>
      <c r="H36" s="254"/>
      <c r="I36" s="254"/>
      <c r="J36" s="143"/>
      <c r="K36" s="274"/>
      <c r="L36" s="274"/>
      <c r="M36" s="257"/>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72"/>
      <c r="AO36" s="116" t="s">
        <v>768</v>
      </c>
      <c r="AP36" s="117" t="s">
        <v>769</v>
      </c>
      <c r="AQ36" s="111" t="s">
        <v>766</v>
      </c>
      <c r="AR36" s="34">
        <f>AC34+AE34+AG34</f>
        <v>0.25</v>
      </c>
      <c r="AS36" s="278"/>
      <c r="AT36" s="16"/>
      <c r="AU36" s="16"/>
      <c r="AV36" s="16"/>
      <c r="AW36" s="16"/>
    </row>
    <row r="37" spans="1:49" ht="24" customHeight="1" thickBot="1">
      <c r="A37" s="311"/>
      <c r="B37" s="311"/>
      <c r="C37" s="311"/>
      <c r="D37" s="311"/>
      <c r="E37" s="311"/>
      <c r="F37" s="178"/>
      <c r="G37" s="179"/>
      <c r="H37" s="254"/>
      <c r="I37" s="254"/>
      <c r="J37" s="144"/>
      <c r="K37" s="274"/>
      <c r="L37" s="274"/>
      <c r="M37" s="257"/>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73"/>
      <c r="AO37" s="9" t="s">
        <v>75</v>
      </c>
      <c r="AP37" s="10" t="s">
        <v>75</v>
      </c>
      <c r="AQ37" s="10" t="s">
        <v>75</v>
      </c>
      <c r="AR37" s="35">
        <f>AI34+AK34+AM34</f>
        <v>0</v>
      </c>
      <c r="AS37" s="279"/>
      <c r="AT37" s="16"/>
      <c r="AU37" s="16"/>
      <c r="AV37" s="16"/>
      <c r="AW37" s="16"/>
    </row>
    <row r="38" spans="1:49" ht="24" customHeight="1" thickBot="1">
      <c r="A38" s="311"/>
      <c r="B38" s="311"/>
      <c r="C38" s="311"/>
      <c r="D38" s="311"/>
      <c r="E38" s="311"/>
      <c r="F38" s="176" t="s">
        <v>95</v>
      </c>
      <c r="G38" s="179" t="s">
        <v>96</v>
      </c>
      <c r="H38" s="254" t="s">
        <v>97</v>
      </c>
      <c r="I38" s="257" t="s">
        <v>98</v>
      </c>
      <c r="J38" s="142" t="s">
        <v>66</v>
      </c>
      <c r="K38" s="274">
        <v>44563</v>
      </c>
      <c r="L38" s="274">
        <v>44925</v>
      </c>
      <c r="M38" s="257" t="s">
        <v>90</v>
      </c>
      <c r="N38" s="275">
        <f t="shared" ref="N38" si="4">100%/6</f>
        <v>0.16666666666666666</v>
      </c>
      <c r="O38" s="266">
        <f t="shared" ref="O38" si="5">N38*(P38+R38+T38+V38+X38+Z38+AB38+AD38+AF38+AH38+AJ38+AL38)</f>
        <v>0.16660000000000003</v>
      </c>
      <c r="P38" s="266">
        <v>8.3299999999999999E-2</v>
      </c>
      <c r="Q38" s="266">
        <v>0.08</v>
      </c>
      <c r="R38" s="266">
        <v>8.3299999999999999E-2</v>
      </c>
      <c r="S38" s="266">
        <v>0.08</v>
      </c>
      <c r="T38" s="266">
        <v>8.3299999999999999E-2</v>
      </c>
      <c r="U38" s="266">
        <v>0.08</v>
      </c>
      <c r="V38" s="266">
        <v>8.3299999999999999E-2</v>
      </c>
      <c r="W38" s="266">
        <v>0.08</v>
      </c>
      <c r="X38" s="266">
        <v>8.3299999999999999E-2</v>
      </c>
      <c r="Y38" s="266">
        <v>0.08</v>
      </c>
      <c r="Z38" s="266">
        <v>8.3299999999999999E-2</v>
      </c>
      <c r="AA38" s="266">
        <v>0.08</v>
      </c>
      <c r="AB38" s="266">
        <v>8.3299999999999999E-2</v>
      </c>
      <c r="AC38" s="266">
        <v>0.08</v>
      </c>
      <c r="AD38" s="266">
        <v>8.3299999999999999E-2</v>
      </c>
      <c r="AE38" s="266">
        <v>0.08</v>
      </c>
      <c r="AF38" s="266">
        <v>8.3299999999999999E-2</v>
      </c>
      <c r="AG38" s="266">
        <v>0.08</v>
      </c>
      <c r="AH38" s="266">
        <v>8.3299999999999999E-2</v>
      </c>
      <c r="AI38" s="266"/>
      <c r="AJ38" s="266">
        <v>8.3299999999999999E-2</v>
      </c>
      <c r="AK38" s="266"/>
      <c r="AL38" s="266">
        <v>8.3299999999999999E-2</v>
      </c>
      <c r="AM38" s="266"/>
      <c r="AN38" s="271">
        <f>N38*(Q38+S38+U38+W38+Y38+AA38+AC38+AE38+AG38+AI38+AK38+AM38)</f>
        <v>0.12</v>
      </c>
      <c r="AO38" s="118" t="s">
        <v>99</v>
      </c>
      <c r="AP38" s="119" t="s">
        <v>100</v>
      </c>
      <c r="AQ38" s="119" t="s">
        <v>70</v>
      </c>
      <c r="AR38" s="33">
        <f>Q38+S38+U38</f>
        <v>0.24</v>
      </c>
      <c r="AS38" s="277">
        <f>SUM(AR38:AR41)</f>
        <v>0.72</v>
      </c>
      <c r="AT38" s="16"/>
      <c r="AU38" s="16"/>
      <c r="AV38" s="16"/>
      <c r="AW38" s="16"/>
    </row>
    <row r="39" spans="1:49" ht="24" customHeight="1">
      <c r="A39" s="311"/>
      <c r="B39" s="311"/>
      <c r="C39" s="311"/>
      <c r="D39" s="311"/>
      <c r="E39" s="311"/>
      <c r="F39" s="177"/>
      <c r="G39" s="179"/>
      <c r="H39" s="254"/>
      <c r="I39" s="257"/>
      <c r="J39" s="143"/>
      <c r="K39" s="274"/>
      <c r="L39" s="274"/>
      <c r="M39" s="257"/>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72"/>
      <c r="AO39" s="112" t="s">
        <v>101</v>
      </c>
      <c r="AP39" s="111" t="s">
        <v>102</v>
      </c>
      <c r="AQ39" s="115" t="s">
        <v>94</v>
      </c>
      <c r="AR39" s="34">
        <f>W38+Y38+AA38</f>
        <v>0.24</v>
      </c>
      <c r="AS39" s="278"/>
      <c r="AT39" s="16"/>
      <c r="AU39" s="16"/>
      <c r="AV39" s="16"/>
      <c r="AW39" s="16"/>
    </row>
    <row r="40" spans="1:49" ht="24" customHeight="1">
      <c r="A40" s="311"/>
      <c r="B40" s="311"/>
      <c r="C40" s="311"/>
      <c r="D40" s="311"/>
      <c r="E40" s="311"/>
      <c r="F40" s="177"/>
      <c r="G40" s="179"/>
      <c r="H40" s="254"/>
      <c r="I40" s="257"/>
      <c r="J40" s="143"/>
      <c r="K40" s="274"/>
      <c r="L40" s="274"/>
      <c r="M40" s="257"/>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72"/>
      <c r="AO40" s="120" t="s">
        <v>770</v>
      </c>
      <c r="AP40" s="121" t="s">
        <v>771</v>
      </c>
      <c r="AQ40" s="111" t="s">
        <v>772</v>
      </c>
      <c r="AR40" s="34">
        <f>AC38+AE38+AG38</f>
        <v>0.24</v>
      </c>
      <c r="AS40" s="278"/>
      <c r="AT40" s="16"/>
      <c r="AU40" s="16"/>
      <c r="AV40" s="16"/>
      <c r="AW40" s="16"/>
    </row>
    <row r="41" spans="1:49" ht="24" customHeight="1" thickBot="1">
      <c r="A41" s="311"/>
      <c r="B41" s="311"/>
      <c r="C41" s="311"/>
      <c r="D41" s="311"/>
      <c r="E41" s="311"/>
      <c r="F41" s="178"/>
      <c r="G41" s="180"/>
      <c r="H41" s="255"/>
      <c r="I41" s="258"/>
      <c r="J41" s="144"/>
      <c r="K41" s="282"/>
      <c r="L41" s="282"/>
      <c r="M41" s="258"/>
      <c r="N41" s="266"/>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73"/>
      <c r="AO41" s="9" t="s">
        <v>75</v>
      </c>
      <c r="AP41" s="10" t="s">
        <v>75</v>
      </c>
      <c r="AQ41" s="10" t="s">
        <v>75</v>
      </c>
      <c r="AR41" s="35">
        <f>AI38+AK38+AM38</f>
        <v>0</v>
      </c>
      <c r="AS41" s="279"/>
      <c r="AT41" s="16"/>
      <c r="AU41" s="16"/>
      <c r="AV41" s="16"/>
      <c r="AW41" s="16"/>
    </row>
    <row r="42" spans="1:49" ht="24" customHeight="1">
      <c r="A42" s="311"/>
      <c r="B42" s="311"/>
      <c r="C42" s="311"/>
      <c r="D42" s="311"/>
      <c r="E42" s="311"/>
      <c r="F42" s="176" t="s">
        <v>103</v>
      </c>
      <c r="G42" s="182" t="s">
        <v>104</v>
      </c>
      <c r="H42" s="194" t="s">
        <v>105</v>
      </c>
      <c r="I42" s="194" t="s">
        <v>106</v>
      </c>
      <c r="J42" s="142" t="s">
        <v>66</v>
      </c>
      <c r="K42" s="274">
        <v>44896</v>
      </c>
      <c r="L42" s="145">
        <v>44926</v>
      </c>
      <c r="M42" s="257" t="s">
        <v>67</v>
      </c>
      <c r="N42" s="275">
        <f t="shared" ref="N42" si="6">100%/6</f>
        <v>0.16666666666666666</v>
      </c>
      <c r="O42" s="188">
        <f>N42*(P42+R42+T42+V42+X42+Z42+AB42+AD42+AF42+AH42+AJ42+AL42)</f>
        <v>0.16666666666666666</v>
      </c>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v>1</v>
      </c>
      <c r="AM42" s="188"/>
      <c r="AN42" s="271">
        <f>N42*(Q42+S42+U42+W42+Y42+AA42+AC42+AE42+AG42+AI42+AK42+AM42)</f>
        <v>0</v>
      </c>
      <c r="AO42" s="5" t="s">
        <v>91</v>
      </c>
      <c r="AP42" s="6" t="s">
        <v>91</v>
      </c>
      <c r="AQ42" s="6" t="s">
        <v>91</v>
      </c>
      <c r="AR42" s="33">
        <f>Q42+S42+U42</f>
        <v>0</v>
      </c>
      <c r="AS42" s="277">
        <f>SUM(AR42:AR45)</f>
        <v>0</v>
      </c>
      <c r="AT42" s="16"/>
      <c r="AU42" s="16"/>
      <c r="AV42" s="16"/>
      <c r="AW42" s="16"/>
    </row>
    <row r="43" spans="1:49" ht="24" customHeight="1">
      <c r="A43" s="311"/>
      <c r="B43" s="311"/>
      <c r="C43" s="311"/>
      <c r="D43" s="311"/>
      <c r="E43" s="311"/>
      <c r="F43" s="177"/>
      <c r="G43" s="183"/>
      <c r="H43" s="195"/>
      <c r="I43" s="195"/>
      <c r="J43" s="143"/>
      <c r="K43" s="274"/>
      <c r="L43" s="146"/>
      <c r="M43" s="257"/>
      <c r="N43" s="266"/>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272"/>
      <c r="AO43" s="7" t="s">
        <v>107</v>
      </c>
      <c r="AP43" s="8" t="s">
        <v>107</v>
      </c>
      <c r="AQ43" s="8" t="s">
        <v>107</v>
      </c>
      <c r="AR43" s="34">
        <f>W42+Y42+AA42</f>
        <v>0</v>
      </c>
      <c r="AS43" s="278"/>
      <c r="AT43" s="16"/>
      <c r="AU43" s="16"/>
      <c r="AV43" s="16"/>
      <c r="AW43" s="16"/>
    </row>
    <row r="44" spans="1:49" ht="24" customHeight="1">
      <c r="A44" s="311"/>
      <c r="B44" s="311"/>
      <c r="C44" s="311"/>
      <c r="D44" s="311"/>
      <c r="E44" s="311"/>
      <c r="F44" s="177"/>
      <c r="G44" s="183"/>
      <c r="H44" s="195"/>
      <c r="I44" s="195"/>
      <c r="J44" s="143"/>
      <c r="K44" s="274"/>
      <c r="L44" s="146"/>
      <c r="M44" s="257"/>
      <c r="N44" s="266"/>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272"/>
      <c r="AO44" s="7" t="s">
        <v>74</v>
      </c>
      <c r="AP44" s="8" t="s">
        <v>74</v>
      </c>
      <c r="AQ44" s="8" t="s">
        <v>74</v>
      </c>
      <c r="AR44" s="34">
        <f>AC42+AE42+AG42</f>
        <v>0</v>
      </c>
      <c r="AS44" s="278"/>
      <c r="AT44" s="16"/>
      <c r="AU44" s="16"/>
      <c r="AV44" s="16"/>
      <c r="AW44" s="16"/>
    </row>
    <row r="45" spans="1:49" ht="24" customHeight="1" thickBot="1">
      <c r="A45" s="311"/>
      <c r="B45" s="311"/>
      <c r="C45" s="311"/>
      <c r="D45" s="311"/>
      <c r="E45" s="311"/>
      <c r="F45" s="178"/>
      <c r="G45" s="184"/>
      <c r="H45" s="259"/>
      <c r="I45" s="259"/>
      <c r="J45" s="144"/>
      <c r="K45" s="274"/>
      <c r="L45" s="147"/>
      <c r="M45" s="258"/>
      <c r="N45" s="266"/>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273"/>
      <c r="AO45" s="9" t="s">
        <v>75</v>
      </c>
      <c r="AP45" s="10" t="s">
        <v>75</v>
      </c>
      <c r="AQ45" s="10" t="s">
        <v>75</v>
      </c>
      <c r="AR45" s="35">
        <f>AI42+AK42+AM42</f>
        <v>0</v>
      </c>
      <c r="AS45" s="279"/>
      <c r="AT45" s="16"/>
      <c r="AU45" s="16"/>
      <c r="AV45" s="16"/>
      <c r="AW45" s="16"/>
    </row>
    <row r="46" spans="1:49" ht="24" customHeight="1">
      <c r="A46" s="311"/>
      <c r="B46" s="311"/>
      <c r="C46" s="311"/>
      <c r="D46" s="311"/>
      <c r="E46" s="311"/>
      <c r="F46" s="176" t="s">
        <v>108</v>
      </c>
      <c r="G46" s="185" t="s">
        <v>109</v>
      </c>
      <c r="H46" s="176" t="s">
        <v>110</v>
      </c>
      <c r="I46" s="172" t="s">
        <v>111</v>
      </c>
      <c r="J46" s="142" t="s">
        <v>66</v>
      </c>
      <c r="K46" s="293">
        <v>44563</v>
      </c>
      <c r="L46" s="145">
        <v>44926</v>
      </c>
      <c r="M46" s="290" t="s">
        <v>112</v>
      </c>
      <c r="N46" s="275">
        <f t="shared" ref="N46" si="7">100%/6</f>
        <v>0.16666666666666666</v>
      </c>
      <c r="O46" s="188">
        <f>N46*(P46+R46+T46+V46+X46+Z46+AB46+AD46+AF46+AH46+AJ46+AL46)</f>
        <v>0.16666666666666674</v>
      </c>
      <c r="P46" s="275">
        <v>0.23</v>
      </c>
      <c r="Q46" s="275">
        <v>0.23</v>
      </c>
      <c r="R46" s="275">
        <v>7.0000000000000007E-2</v>
      </c>
      <c r="S46" s="275">
        <v>7.0000000000000007E-2</v>
      </c>
      <c r="T46" s="275">
        <v>7.0000000000000007E-2</v>
      </c>
      <c r="U46" s="275">
        <v>7.0000000000000007E-2</v>
      </c>
      <c r="V46" s="275">
        <v>7.0000000000000007E-2</v>
      </c>
      <c r="W46" s="275">
        <v>7.0000000000000007E-2</v>
      </c>
      <c r="X46" s="275">
        <v>7.0000000000000007E-2</v>
      </c>
      <c r="Y46" s="275">
        <v>7.0000000000000007E-2</v>
      </c>
      <c r="Z46" s="275">
        <v>7.0000000000000007E-2</v>
      </c>
      <c r="AA46" s="275">
        <v>7.0000000000000007E-2</v>
      </c>
      <c r="AB46" s="275">
        <v>7.0000000000000007E-2</v>
      </c>
      <c r="AC46" s="275">
        <v>7.0000000000000007E-2</v>
      </c>
      <c r="AD46" s="275">
        <v>7.0000000000000007E-2</v>
      </c>
      <c r="AE46" s="275">
        <v>7.0000000000000007E-2</v>
      </c>
      <c r="AF46" s="275">
        <v>7.0000000000000007E-2</v>
      </c>
      <c r="AG46" s="275">
        <v>7.0000000000000007E-2</v>
      </c>
      <c r="AH46" s="275">
        <v>7.0000000000000007E-2</v>
      </c>
      <c r="AI46" s="275"/>
      <c r="AJ46" s="275">
        <v>7.0000000000000007E-2</v>
      </c>
      <c r="AK46" s="275"/>
      <c r="AL46" s="275">
        <v>7.0000000000000007E-2</v>
      </c>
      <c r="AM46" s="275"/>
      <c r="AN46" s="271">
        <f>N46*(Q46+S46+U46+W46+Y46+AA46+AC46+AE46+AG46+AI46+AK46+AM46)</f>
        <v>0.13166666666666671</v>
      </c>
      <c r="AO46" s="118" t="s">
        <v>113</v>
      </c>
      <c r="AP46" s="119" t="s">
        <v>114</v>
      </c>
      <c r="AQ46" s="119" t="s">
        <v>115</v>
      </c>
      <c r="AR46" s="33">
        <f>Q46+S46+U46</f>
        <v>0.37000000000000005</v>
      </c>
      <c r="AS46" s="277">
        <f>SUM(AR46:AR49)</f>
        <v>0.79</v>
      </c>
      <c r="AT46" s="16"/>
      <c r="AU46" s="16"/>
      <c r="AV46" s="16"/>
      <c r="AW46" s="16"/>
    </row>
    <row r="47" spans="1:49" ht="24" customHeight="1">
      <c r="A47" s="311"/>
      <c r="B47" s="311"/>
      <c r="C47" s="311"/>
      <c r="D47" s="311"/>
      <c r="E47" s="311"/>
      <c r="F47" s="177"/>
      <c r="G47" s="186"/>
      <c r="H47" s="177"/>
      <c r="I47" s="173"/>
      <c r="J47" s="143"/>
      <c r="K47" s="146"/>
      <c r="L47" s="146"/>
      <c r="M47" s="291"/>
      <c r="N47" s="266"/>
      <c r="O47" s="189"/>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72"/>
      <c r="AO47" s="104" t="s">
        <v>116</v>
      </c>
      <c r="AP47" s="105" t="s">
        <v>117</v>
      </c>
      <c r="AQ47" s="105" t="s">
        <v>118</v>
      </c>
      <c r="AR47" s="34">
        <f>W46+Y46+AA46</f>
        <v>0.21000000000000002</v>
      </c>
      <c r="AS47" s="278"/>
      <c r="AT47" s="16"/>
      <c r="AU47" s="16"/>
      <c r="AV47" s="16"/>
      <c r="AW47" s="16"/>
    </row>
    <row r="48" spans="1:49" ht="24" customHeight="1">
      <c r="A48" s="311"/>
      <c r="B48" s="311"/>
      <c r="C48" s="311"/>
      <c r="D48" s="311"/>
      <c r="E48" s="311"/>
      <c r="F48" s="177"/>
      <c r="G48" s="186"/>
      <c r="H48" s="177"/>
      <c r="I48" s="173"/>
      <c r="J48" s="143"/>
      <c r="K48" s="146"/>
      <c r="L48" s="146"/>
      <c r="M48" s="291"/>
      <c r="N48" s="266"/>
      <c r="O48" s="189"/>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72"/>
      <c r="AO48" s="112" t="s">
        <v>774</v>
      </c>
      <c r="AP48" s="111" t="s">
        <v>775</v>
      </c>
      <c r="AQ48" s="111" t="s">
        <v>773</v>
      </c>
      <c r="AR48" s="34">
        <f>AC46+AE46+AG46</f>
        <v>0.21000000000000002</v>
      </c>
      <c r="AS48" s="278"/>
      <c r="AT48" s="16"/>
      <c r="AU48" s="16"/>
      <c r="AV48" s="16"/>
      <c r="AW48" s="16"/>
    </row>
    <row r="49" spans="1:49" ht="24" customHeight="1" thickBot="1">
      <c r="A49" s="311"/>
      <c r="B49" s="311"/>
      <c r="C49" s="311"/>
      <c r="D49" s="311"/>
      <c r="E49" s="311"/>
      <c r="F49" s="178"/>
      <c r="G49" s="187"/>
      <c r="H49" s="178"/>
      <c r="I49" s="174"/>
      <c r="J49" s="144"/>
      <c r="K49" s="294"/>
      <c r="L49" s="147"/>
      <c r="M49" s="292"/>
      <c r="N49" s="266"/>
      <c r="O49" s="190"/>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73"/>
      <c r="AO49" s="9" t="s">
        <v>75</v>
      </c>
      <c r="AP49" s="10" t="s">
        <v>75</v>
      </c>
      <c r="AQ49" s="10" t="s">
        <v>75</v>
      </c>
      <c r="AR49" s="35">
        <f>AI46+AK46+AM46</f>
        <v>0</v>
      </c>
      <c r="AS49" s="279"/>
      <c r="AT49" s="16"/>
      <c r="AU49" s="16"/>
      <c r="AV49" s="16"/>
      <c r="AW49" s="16"/>
    </row>
    <row r="50" spans="1:49" ht="24" customHeight="1" thickBot="1">
      <c r="A50" s="156" t="s">
        <v>57</v>
      </c>
      <c r="B50" s="159" t="s">
        <v>119</v>
      </c>
      <c r="C50" s="156" t="s">
        <v>120</v>
      </c>
      <c r="D50" s="159" t="s">
        <v>121</v>
      </c>
      <c r="E50" s="159" t="s">
        <v>122</v>
      </c>
      <c r="F50" s="176" t="s">
        <v>123</v>
      </c>
      <c r="G50" s="176" t="s">
        <v>124</v>
      </c>
      <c r="H50" s="176" t="s">
        <v>125</v>
      </c>
      <c r="I50" s="172" t="s">
        <v>126</v>
      </c>
      <c r="J50" s="142" t="s">
        <v>127</v>
      </c>
      <c r="K50" s="268">
        <v>44621</v>
      </c>
      <c r="L50" s="268">
        <v>44925</v>
      </c>
      <c r="M50" s="148" t="s">
        <v>128</v>
      </c>
      <c r="N50" s="188">
        <v>0.5</v>
      </c>
      <c r="O50" s="188">
        <f>N50*(P50+R50+T50+V50+X50+Z50+AB50+AD50+AF50+AH50+AJ50+AL50)</f>
        <v>0.5</v>
      </c>
      <c r="P50" s="188"/>
      <c r="Q50" s="188"/>
      <c r="R50" s="188"/>
      <c r="S50" s="188"/>
      <c r="T50" s="266">
        <v>0.25</v>
      </c>
      <c r="U50" s="266">
        <v>0.25</v>
      </c>
      <c r="V50" s="266"/>
      <c r="W50" s="266"/>
      <c r="X50" s="266"/>
      <c r="Y50" s="266"/>
      <c r="Z50" s="266">
        <v>0.25</v>
      </c>
      <c r="AA50" s="266">
        <v>0.25</v>
      </c>
      <c r="AB50" s="266"/>
      <c r="AC50" s="266"/>
      <c r="AD50" s="266"/>
      <c r="AE50" s="266"/>
      <c r="AF50" s="266">
        <v>0.25</v>
      </c>
      <c r="AG50" s="266">
        <v>0.25</v>
      </c>
      <c r="AH50" s="266"/>
      <c r="AI50" s="266"/>
      <c r="AJ50" s="266"/>
      <c r="AK50" s="266"/>
      <c r="AL50" s="266">
        <v>0.25</v>
      </c>
      <c r="AM50" s="188"/>
      <c r="AN50" s="271">
        <f>N50*(Q50+S50+U50+W50+Y50+AA50+AC50+AE50+AG50+AI50+AK50+AM50)</f>
        <v>0.375</v>
      </c>
      <c r="AO50" s="113" t="s">
        <v>129</v>
      </c>
      <c r="AP50" s="114" t="s">
        <v>130</v>
      </c>
      <c r="AQ50" s="114" t="s">
        <v>131</v>
      </c>
      <c r="AR50" s="33">
        <f>Q50+S50+U50</f>
        <v>0.25</v>
      </c>
      <c r="AS50" s="277">
        <f>SUM(AR50:AR53)</f>
        <v>0.75</v>
      </c>
      <c r="AT50" s="16"/>
      <c r="AU50" s="16"/>
      <c r="AV50" s="16"/>
      <c r="AW50" s="16"/>
    </row>
    <row r="51" spans="1:49" ht="24" customHeight="1" thickBot="1">
      <c r="A51" s="157"/>
      <c r="B51" s="160"/>
      <c r="C51" s="157"/>
      <c r="D51" s="160"/>
      <c r="E51" s="160"/>
      <c r="F51" s="177"/>
      <c r="G51" s="177"/>
      <c r="H51" s="177"/>
      <c r="I51" s="173"/>
      <c r="J51" s="143"/>
      <c r="K51" s="269"/>
      <c r="L51" s="269"/>
      <c r="M51" s="149"/>
      <c r="N51" s="189"/>
      <c r="O51" s="189"/>
      <c r="P51" s="189"/>
      <c r="Q51" s="189"/>
      <c r="R51" s="189"/>
      <c r="S51" s="189"/>
      <c r="T51" s="266"/>
      <c r="U51" s="266"/>
      <c r="V51" s="266"/>
      <c r="W51" s="266"/>
      <c r="X51" s="266"/>
      <c r="Y51" s="266"/>
      <c r="Z51" s="266"/>
      <c r="AA51" s="266"/>
      <c r="AB51" s="266"/>
      <c r="AC51" s="266"/>
      <c r="AD51" s="266"/>
      <c r="AE51" s="266"/>
      <c r="AF51" s="266"/>
      <c r="AG51" s="266"/>
      <c r="AH51" s="266"/>
      <c r="AI51" s="266"/>
      <c r="AJ51" s="266"/>
      <c r="AK51" s="266"/>
      <c r="AL51" s="266"/>
      <c r="AM51" s="189"/>
      <c r="AN51" s="272"/>
      <c r="AO51" s="113" t="s">
        <v>132</v>
      </c>
      <c r="AP51" s="114" t="s">
        <v>133</v>
      </c>
      <c r="AQ51" s="114" t="s">
        <v>134</v>
      </c>
      <c r="AR51" s="34">
        <f>W50+Y50+AA50</f>
        <v>0.25</v>
      </c>
      <c r="AS51" s="278"/>
      <c r="AT51" s="16"/>
      <c r="AU51" s="16"/>
      <c r="AV51" s="16"/>
      <c r="AW51" s="16"/>
    </row>
    <row r="52" spans="1:49" ht="24" customHeight="1">
      <c r="A52" s="157"/>
      <c r="B52" s="160"/>
      <c r="C52" s="157"/>
      <c r="D52" s="160"/>
      <c r="E52" s="160"/>
      <c r="F52" s="177"/>
      <c r="G52" s="177"/>
      <c r="H52" s="177"/>
      <c r="I52" s="173"/>
      <c r="J52" s="143"/>
      <c r="K52" s="269"/>
      <c r="L52" s="269"/>
      <c r="M52" s="149"/>
      <c r="N52" s="189"/>
      <c r="O52" s="189"/>
      <c r="P52" s="189"/>
      <c r="Q52" s="189"/>
      <c r="R52" s="189"/>
      <c r="S52" s="189"/>
      <c r="T52" s="266"/>
      <c r="U52" s="266"/>
      <c r="V52" s="266"/>
      <c r="W52" s="266"/>
      <c r="X52" s="266"/>
      <c r="Y52" s="266"/>
      <c r="Z52" s="266"/>
      <c r="AA52" s="266"/>
      <c r="AB52" s="266"/>
      <c r="AC52" s="266"/>
      <c r="AD52" s="266"/>
      <c r="AE52" s="266"/>
      <c r="AF52" s="266"/>
      <c r="AG52" s="266"/>
      <c r="AH52" s="266"/>
      <c r="AI52" s="266"/>
      <c r="AJ52" s="266"/>
      <c r="AK52" s="266"/>
      <c r="AL52" s="266"/>
      <c r="AM52" s="189"/>
      <c r="AN52" s="272"/>
      <c r="AO52" s="113" t="s">
        <v>782</v>
      </c>
      <c r="AP52" s="114" t="s">
        <v>792</v>
      </c>
      <c r="AQ52" s="114" t="s">
        <v>778</v>
      </c>
      <c r="AR52" s="34">
        <f>AC50+AE50+AG50</f>
        <v>0.25</v>
      </c>
      <c r="AS52" s="278"/>
      <c r="AT52" s="16"/>
      <c r="AU52" s="16"/>
      <c r="AV52" s="16"/>
      <c r="AW52" s="16"/>
    </row>
    <row r="53" spans="1:49" ht="24" customHeight="1" thickBot="1">
      <c r="A53" s="157"/>
      <c r="B53" s="160"/>
      <c r="C53" s="157"/>
      <c r="D53" s="160"/>
      <c r="E53" s="160"/>
      <c r="F53" s="178"/>
      <c r="G53" s="178"/>
      <c r="H53" s="178"/>
      <c r="I53" s="174"/>
      <c r="J53" s="144"/>
      <c r="K53" s="270"/>
      <c r="L53" s="270"/>
      <c r="M53" s="150"/>
      <c r="N53" s="190"/>
      <c r="O53" s="190"/>
      <c r="P53" s="190"/>
      <c r="Q53" s="190"/>
      <c r="R53" s="190"/>
      <c r="S53" s="190"/>
      <c r="T53" s="267"/>
      <c r="U53" s="267"/>
      <c r="V53" s="267"/>
      <c r="W53" s="267"/>
      <c r="X53" s="267"/>
      <c r="Y53" s="267"/>
      <c r="Z53" s="267"/>
      <c r="AA53" s="267"/>
      <c r="AB53" s="267"/>
      <c r="AC53" s="267"/>
      <c r="AD53" s="267"/>
      <c r="AE53" s="267"/>
      <c r="AF53" s="267"/>
      <c r="AG53" s="267"/>
      <c r="AH53" s="267"/>
      <c r="AI53" s="267"/>
      <c r="AJ53" s="267"/>
      <c r="AK53" s="267"/>
      <c r="AL53" s="267"/>
      <c r="AM53" s="190"/>
      <c r="AN53" s="273"/>
      <c r="AO53" s="9" t="s">
        <v>75</v>
      </c>
      <c r="AP53" s="10" t="s">
        <v>75</v>
      </c>
      <c r="AQ53" s="10" t="s">
        <v>75</v>
      </c>
      <c r="AR53" s="35">
        <f>AI50+AK50+AM50</f>
        <v>0</v>
      </c>
      <c r="AS53" s="279"/>
      <c r="AT53" s="16"/>
      <c r="AU53" s="16"/>
      <c r="AV53" s="16"/>
      <c r="AW53" s="16"/>
    </row>
    <row r="54" spans="1:49" ht="24" customHeight="1" thickBot="1">
      <c r="A54" s="157"/>
      <c r="B54" s="160"/>
      <c r="C54" s="157"/>
      <c r="D54" s="160"/>
      <c r="E54" s="160"/>
      <c r="F54" s="176" t="s">
        <v>135</v>
      </c>
      <c r="G54" s="199" t="s">
        <v>136</v>
      </c>
      <c r="H54" s="260">
        <v>1</v>
      </c>
      <c r="I54" s="263" t="s">
        <v>137</v>
      </c>
      <c r="J54" s="142" t="s">
        <v>138</v>
      </c>
      <c r="K54" s="145">
        <v>44713</v>
      </c>
      <c r="L54" s="145">
        <v>44925</v>
      </c>
      <c r="M54" s="148" t="s">
        <v>128</v>
      </c>
      <c r="N54" s="151">
        <v>0.5</v>
      </c>
      <c r="O54" s="151">
        <v>1</v>
      </c>
      <c r="P54" s="275"/>
      <c r="Q54" s="275"/>
      <c r="R54" s="275"/>
      <c r="S54" s="275"/>
      <c r="T54" s="275"/>
      <c r="U54" s="275"/>
      <c r="V54" s="275"/>
      <c r="W54" s="275"/>
      <c r="X54" s="275"/>
      <c r="Y54" s="275"/>
      <c r="Z54" s="275">
        <v>0.5</v>
      </c>
      <c r="AA54" s="275">
        <v>0.5</v>
      </c>
      <c r="AB54" s="275"/>
      <c r="AC54" s="275"/>
      <c r="AD54" s="275"/>
      <c r="AE54" s="275"/>
      <c r="AF54" s="275"/>
      <c r="AG54" s="275">
        <v>0.25</v>
      </c>
      <c r="AH54" s="275"/>
      <c r="AI54" s="275"/>
      <c r="AJ54" s="275"/>
      <c r="AK54" s="275"/>
      <c r="AL54" s="275">
        <v>0.5</v>
      </c>
      <c r="AM54" s="275"/>
      <c r="AN54" s="271">
        <f>N54*(Q54+S54+U54+W54+Y54+AA54+AC54+AE54+AG54+AI54+AK54+AM54)</f>
        <v>0.375</v>
      </c>
      <c r="AO54" s="5" t="s">
        <v>91</v>
      </c>
      <c r="AP54" s="6" t="s">
        <v>91</v>
      </c>
      <c r="AQ54" s="6" t="s">
        <v>91</v>
      </c>
      <c r="AR54" s="33">
        <f>Q54+S54+U54</f>
        <v>0</v>
      </c>
      <c r="AS54" s="277">
        <f>SUM(AR54:AR57)</f>
        <v>0.75</v>
      </c>
      <c r="AT54" s="16"/>
      <c r="AU54" s="16"/>
      <c r="AV54" s="16"/>
      <c r="AW54" s="16"/>
    </row>
    <row r="55" spans="1:49" ht="24" customHeight="1">
      <c r="A55" s="157"/>
      <c r="B55" s="160"/>
      <c r="C55" s="157"/>
      <c r="D55" s="160"/>
      <c r="E55" s="160"/>
      <c r="F55" s="177"/>
      <c r="G55" s="200"/>
      <c r="H55" s="261"/>
      <c r="I55" s="264"/>
      <c r="J55" s="143"/>
      <c r="K55" s="146"/>
      <c r="L55" s="146"/>
      <c r="M55" s="149"/>
      <c r="N55" s="152"/>
      <c r="O55" s="152"/>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72"/>
      <c r="AO55" s="112" t="s">
        <v>139</v>
      </c>
      <c r="AP55" s="111" t="s">
        <v>140</v>
      </c>
      <c r="AQ55" s="114" t="s">
        <v>134</v>
      </c>
      <c r="AR55" s="34">
        <f>W54+Y54+AA54</f>
        <v>0.5</v>
      </c>
      <c r="AS55" s="278"/>
      <c r="AT55" s="16"/>
      <c r="AU55" s="16"/>
      <c r="AV55" s="16"/>
      <c r="AW55" s="16"/>
    </row>
    <row r="56" spans="1:49" ht="24" customHeight="1">
      <c r="A56" s="157"/>
      <c r="B56" s="160"/>
      <c r="C56" s="157"/>
      <c r="D56" s="160"/>
      <c r="E56" s="160"/>
      <c r="F56" s="177"/>
      <c r="G56" s="200"/>
      <c r="H56" s="261"/>
      <c r="I56" s="264"/>
      <c r="J56" s="143"/>
      <c r="K56" s="146"/>
      <c r="L56" s="146"/>
      <c r="M56" s="149"/>
      <c r="N56" s="152"/>
      <c r="O56" s="152"/>
      <c r="P56" s="266"/>
      <c r="Q56" s="266"/>
      <c r="R56" s="266"/>
      <c r="S56" s="266"/>
      <c r="T56" s="266"/>
      <c r="U56" s="266"/>
      <c r="V56" s="266"/>
      <c r="W56" s="266"/>
      <c r="X56" s="266"/>
      <c r="Y56" s="266"/>
      <c r="Z56" s="266"/>
      <c r="AA56" s="266"/>
      <c r="AB56" s="266"/>
      <c r="AC56" s="266"/>
      <c r="AD56" s="266"/>
      <c r="AE56" s="266"/>
      <c r="AF56" s="266"/>
      <c r="AG56" s="266"/>
      <c r="AH56" s="266"/>
      <c r="AI56" s="266"/>
      <c r="AJ56" s="266"/>
      <c r="AK56" s="266"/>
      <c r="AL56" s="266"/>
      <c r="AM56" s="266"/>
      <c r="AN56" s="272"/>
      <c r="AO56" s="122" t="s">
        <v>777</v>
      </c>
      <c r="AP56" s="123" t="s">
        <v>785</v>
      </c>
      <c r="AQ56" s="123" t="s">
        <v>776</v>
      </c>
      <c r="AR56" s="34">
        <f>AC54+AE54+AG54</f>
        <v>0.25</v>
      </c>
      <c r="AS56" s="278"/>
      <c r="AT56" s="16"/>
      <c r="AU56" s="16"/>
      <c r="AV56" s="16"/>
      <c r="AW56" s="16"/>
    </row>
    <row r="57" spans="1:49" ht="24" customHeight="1" thickBot="1">
      <c r="A57" s="158"/>
      <c r="B57" s="161"/>
      <c r="C57" s="158"/>
      <c r="D57" s="161"/>
      <c r="E57" s="161"/>
      <c r="F57" s="178"/>
      <c r="G57" s="201"/>
      <c r="H57" s="262"/>
      <c r="I57" s="265"/>
      <c r="J57" s="144"/>
      <c r="K57" s="147"/>
      <c r="L57" s="147"/>
      <c r="M57" s="150"/>
      <c r="N57" s="153"/>
      <c r="O57" s="153"/>
      <c r="P57" s="276"/>
      <c r="Q57" s="276"/>
      <c r="R57" s="276"/>
      <c r="S57" s="276"/>
      <c r="T57" s="276"/>
      <c r="U57" s="276"/>
      <c r="V57" s="276"/>
      <c r="W57" s="276"/>
      <c r="X57" s="276"/>
      <c r="Y57" s="276"/>
      <c r="Z57" s="276"/>
      <c r="AA57" s="276"/>
      <c r="AB57" s="276"/>
      <c r="AC57" s="276"/>
      <c r="AD57" s="276"/>
      <c r="AE57" s="276"/>
      <c r="AF57" s="276"/>
      <c r="AG57" s="276"/>
      <c r="AH57" s="276"/>
      <c r="AI57" s="276"/>
      <c r="AJ57" s="276"/>
      <c r="AK57" s="276"/>
      <c r="AL57" s="276"/>
      <c r="AM57" s="276"/>
      <c r="AN57" s="273"/>
      <c r="AO57" s="11" t="s">
        <v>75</v>
      </c>
      <c r="AP57" s="12" t="s">
        <v>75</v>
      </c>
      <c r="AQ57" s="12" t="s">
        <v>75</v>
      </c>
      <c r="AR57" s="35">
        <f>AI54+AK54+AM54</f>
        <v>0</v>
      </c>
      <c r="AS57" s="279"/>
      <c r="AT57" s="16"/>
      <c r="AU57" s="16"/>
      <c r="AV57" s="16"/>
      <c r="AW57" s="16"/>
    </row>
    <row r="58" spans="1:49" ht="24" customHeight="1" thickBot="1">
      <c r="A58" s="162" t="s">
        <v>141</v>
      </c>
      <c r="B58" s="163" t="s">
        <v>142</v>
      </c>
      <c r="C58" s="162" t="s">
        <v>143</v>
      </c>
      <c r="D58" s="163" t="s">
        <v>144</v>
      </c>
      <c r="E58" s="165" t="s">
        <v>145</v>
      </c>
      <c r="F58" s="176" t="s">
        <v>146</v>
      </c>
      <c r="G58" s="194" t="s">
        <v>147</v>
      </c>
      <c r="H58" s="194" t="s">
        <v>148</v>
      </c>
      <c r="I58" s="194" t="s">
        <v>149</v>
      </c>
      <c r="J58" s="287" t="s">
        <v>66</v>
      </c>
      <c r="K58" s="202">
        <v>44682</v>
      </c>
      <c r="L58" s="202">
        <v>44926</v>
      </c>
      <c r="M58" s="290" t="s">
        <v>150</v>
      </c>
      <c r="N58" s="151">
        <v>1</v>
      </c>
      <c r="O58" s="151">
        <v>1</v>
      </c>
      <c r="P58" s="151"/>
      <c r="Q58" s="151"/>
      <c r="R58" s="151"/>
      <c r="S58" s="151"/>
      <c r="T58" s="151"/>
      <c r="U58" s="151"/>
      <c r="V58" s="151"/>
      <c r="W58" s="151"/>
      <c r="X58" s="285">
        <v>0.33</v>
      </c>
      <c r="Y58" s="285">
        <v>0.33</v>
      </c>
      <c r="Z58" s="151"/>
      <c r="AA58" s="151"/>
      <c r="AB58" s="151"/>
      <c r="AC58" s="151"/>
      <c r="AD58" s="285">
        <v>0.33</v>
      </c>
      <c r="AE58" s="285">
        <v>0.33</v>
      </c>
      <c r="AF58" s="151"/>
      <c r="AG58" s="151"/>
      <c r="AH58" s="151"/>
      <c r="AI58" s="151"/>
      <c r="AJ58" s="151"/>
      <c r="AK58" s="151"/>
      <c r="AL58" s="283">
        <v>0.34</v>
      </c>
      <c r="AM58" s="151"/>
      <c r="AN58" s="271">
        <f>N58*(Q58+S58+U58+W58+Y58+AA58+AC58+AE58+AG58+AI58+AK58+AM58)</f>
        <v>0.66</v>
      </c>
      <c r="AO58" s="5" t="s">
        <v>91</v>
      </c>
      <c r="AP58" s="6" t="s">
        <v>91</v>
      </c>
      <c r="AQ58" s="6" t="s">
        <v>91</v>
      </c>
      <c r="AR58" s="33">
        <f>Q58+S58+U58</f>
        <v>0</v>
      </c>
      <c r="AS58" s="277">
        <f>SUM(AR58:AR61)</f>
        <v>0.66</v>
      </c>
      <c r="AT58" s="16"/>
      <c r="AU58" s="16"/>
      <c r="AV58" s="16"/>
      <c r="AW58" s="16"/>
    </row>
    <row r="59" spans="1:49" ht="24" customHeight="1" thickBot="1">
      <c r="A59" s="163"/>
      <c r="B59" s="163"/>
      <c r="C59" s="163"/>
      <c r="D59" s="163"/>
      <c r="E59" s="165"/>
      <c r="F59" s="177"/>
      <c r="G59" s="195"/>
      <c r="H59" s="195"/>
      <c r="I59" s="195"/>
      <c r="J59" s="288"/>
      <c r="K59" s="203"/>
      <c r="L59" s="203"/>
      <c r="M59" s="291"/>
      <c r="N59" s="152"/>
      <c r="O59" s="152"/>
      <c r="P59" s="152"/>
      <c r="Q59" s="152"/>
      <c r="R59" s="152"/>
      <c r="S59" s="152"/>
      <c r="T59" s="152"/>
      <c r="U59" s="152"/>
      <c r="V59" s="152"/>
      <c r="W59" s="152"/>
      <c r="X59" s="286"/>
      <c r="Y59" s="286"/>
      <c r="Z59" s="152"/>
      <c r="AA59" s="152"/>
      <c r="AB59" s="152"/>
      <c r="AC59" s="152"/>
      <c r="AD59" s="286"/>
      <c r="AE59" s="286"/>
      <c r="AF59" s="152"/>
      <c r="AG59" s="152"/>
      <c r="AH59" s="152"/>
      <c r="AI59" s="152"/>
      <c r="AJ59" s="152"/>
      <c r="AK59" s="152"/>
      <c r="AL59" s="284"/>
      <c r="AM59" s="152"/>
      <c r="AN59" s="272"/>
      <c r="AO59" s="113" t="s">
        <v>151</v>
      </c>
      <c r="AP59" s="114" t="s">
        <v>152</v>
      </c>
      <c r="AQ59" s="114" t="s">
        <v>134</v>
      </c>
      <c r="AR59" s="34">
        <f>W58+Y58+AA58</f>
        <v>0.33</v>
      </c>
      <c r="AS59" s="278"/>
      <c r="AT59" s="16"/>
      <c r="AU59" s="16"/>
      <c r="AV59" s="16"/>
      <c r="AW59" s="16"/>
    </row>
    <row r="60" spans="1:49" ht="24" customHeight="1">
      <c r="A60" s="163"/>
      <c r="B60" s="163"/>
      <c r="C60" s="163"/>
      <c r="D60" s="163"/>
      <c r="E60" s="165"/>
      <c r="F60" s="177"/>
      <c r="G60" s="195"/>
      <c r="H60" s="195"/>
      <c r="I60" s="195"/>
      <c r="J60" s="288"/>
      <c r="K60" s="203"/>
      <c r="L60" s="203"/>
      <c r="M60" s="291"/>
      <c r="N60" s="152"/>
      <c r="O60" s="152"/>
      <c r="P60" s="152"/>
      <c r="Q60" s="152"/>
      <c r="R60" s="152"/>
      <c r="S60" s="152"/>
      <c r="T60" s="152"/>
      <c r="U60" s="152"/>
      <c r="V60" s="152"/>
      <c r="W60" s="152"/>
      <c r="X60" s="286"/>
      <c r="Y60" s="286"/>
      <c r="Z60" s="152"/>
      <c r="AA60" s="152"/>
      <c r="AB60" s="152"/>
      <c r="AC60" s="152"/>
      <c r="AD60" s="286"/>
      <c r="AE60" s="286"/>
      <c r="AF60" s="152"/>
      <c r="AG60" s="152"/>
      <c r="AH60" s="152"/>
      <c r="AI60" s="152"/>
      <c r="AJ60" s="152"/>
      <c r="AK60" s="152"/>
      <c r="AL60" s="284"/>
      <c r="AM60" s="152"/>
      <c r="AN60" s="272"/>
      <c r="AO60" s="113" t="s">
        <v>786</v>
      </c>
      <c r="AP60" s="114" t="s">
        <v>779</v>
      </c>
      <c r="AQ60" s="114" t="s">
        <v>778</v>
      </c>
      <c r="AR60" s="34">
        <f>AC58+AE58+AG58</f>
        <v>0.33</v>
      </c>
      <c r="AS60" s="278"/>
      <c r="AT60" s="16"/>
      <c r="AU60" s="16"/>
      <c r="AV60" s="16"/>
      <c r="AW60" s="16"/>
    </row>
    <row r="61" spans="1:49" ht="24" customHeight="1" thickBot="1">
      <c r="A61" s="164"/>
      <c r="B61" s="164"/>
      <c r="C61" s="164"/>
      <c r="D61" s="164"/>
      <c r="E61" s="166"/>
      <c r="F61" s="178"/>
      <c r="G61" s="196"/>
      <c r="H61" s="196"/>
      <c r="I61" s="196"/>
      <c r="J61" s="289"/>
      <c r="K61" s="204"/>
      <c r="L61" s="204"/>
      <c r="M61" s="292"/>
      <c r="N61" s="153"/>
      <c r="O61" s="153"/>
      <c r="P61" s="153"/>
      <c r="Q61" s="153"/>
      <c r="R61" s="153"/>
      <c r="S61" s="153"/>
      <c r="T61" s="153"/>
      <c r="U61" s="153"/>
      <c r="V61" s="153"/>
      <c r="W61" s="153"/>
      <c r="X61" s="286"/>
      <c r="Y61" s="286"/>
      <c r="Z61" s="153"/>
      <c r="AA61" s="153"/>
      <c r="AB61" s="153"/>
      <c r="AC61" s="153"/>
      <c r="AD61" s="286"/>
      <c r="AE61" s="286"/>
      <c r="AF61" s="153"/>
      <c r="AG61" s="153"/>
      <c r="AH61" s="153"/>
      <c r="AI61" s="153"/>
      <c r="AJ61" s="153"/>
      <c r="AK61" s="153"/>
      <c r="AL61" s="284"/>
      <c r="AM61" s="153"/>
      <c r="AN61" s="273"/>
      <c r="AO61" s="11" t="s">
        <v>75</v>
      </c>
      <c r="AP61" s="12" t="s">
        <v>75</v>
      </c>
      <c r="AQ61" s="12" t="s">
        <v>75</v>
      </c>
      <c r="AR61" s="35">
        <f>AI58+AK58+AM58</f>
        <v>0</v>
      </c>
      <c r="AS61" s="279"/>
      <c r="AT61" s="16"/>
      <c r="AU61" s="16"/>
      <c r="AV61" s="16"/>
      <c r="AW61" s="16"/>
    </row>
    <row r="62" spans="1:49" ht="15.75" customHeight="1" thickBo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248" t="s">
        <v>153</v>
      </c>
      <c r="AQ62" s="249"/>
      <c r="AR62" s="250"/>
      <c r="AS62" s="14">
        <f>AVERAGE(AS26:AS61)</f>
        <v>0.68555555555555558</v>
      </c>
      <c r="AT62" s="16"/>
      <c r="AU62" s="16"/>
      <c r="AV62" s="16"/>
      <c r="AW62" s="16"/>
    </row>
    <row r="63" spans="1:49">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row>
    <row r="64" spans="1:49">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row>
    <row r="65" spans="1:49" s="2" customFormat="1" ht="43.5" customHeight="1">
      <c r="A65" s="175" t="s">
        <v>154</v>
      </c>
      <c r="B65" s="175"/>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26"/>
      <c r="AU65" s="26"/>
      <c r="AV65" s="26"/>
      <c r="AW65" s="26"/>
    </row>
    <row r="66" spans="1:49">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row>
    <row r="67" spans="1:49">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row>
    <row r="68" spans="1:49" ht="15.75" thickBo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row>
    <row r="69" spans="1:49" ht="18.75" customHeight="1">
      <c r="A69" s="169" t="s">
        <v>155</v>
      </c>
      <c r="B69" s="169" t="s">
        <v>40</v>
      </c>
      <c r="C69" s="225" t="s">
        <v>156</v>
      </c>
      <c r="D69" s="322"/>
      <c r="E69" s="169" t="s">
        <v>42</v>
      </c>
      <c r="F69" s="169" t="s">
        <v>43</v>
      </c>
      <c r="G69" s="169" t="s">
        <v>45</v>
      </c>
      <c r="H69" s="169" t="s">
        <v>46</v>
      </c>
      <c r="I69" s="225" t="s">
        <v>47</v>
      </c>
      <c r="J69" s="208" t="s">
        <v>17</v>
      </c>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c r="AI69" s="208"/>
      <c r="AJ69" s="208"/>
      <c r="AK69" s="331" t="s">
        <v>157</v>
      </c>
      <c r="AL69" s="332"/>
      <c r="AM69" s="332"/>
      <c r="AN69" s="332"/>
      <c r="AO69" s="332"/>
      <c r="AP69" s="332"/>
      <c r="AQ69" s="333"/>
      <c r="AT69" s="16"/>
      <c r="AU69" s="16"/>
      <c r="AV69" s="16"/>
      <c r="AW69" s="16"/>
    </row>
    <row r="70" spans="1:49" ht="48" customHeight="1" thickBot="1">
      <c r="A70" s="170"/>
      <c r="B70" s="170"/>
      <c r="C70" s="238"/>
      <c r="D70" s="323"/>
      <c r="E70" s="170"/>
      <c r="F70" s="170"/>
      <c r="G70" s="170"/>
      <c r="H70" s="170"/>
      <c r="I70" s="170"/>
      <c r="J70" s="238" t="s">
        <v>21</v>
      </c>
      <c r="K70" s="239"/>
      <c r="L70" s="242" t="s">
        <v>22</v>
      </c>
      <c r="M70" s="239"/>
      <c r="N70" s="242" t="s">
        <v>23</v>
      </c>
      <c r="O70" s="239"/>
      <c r="P70" s="242" t="s">
        <v>24</v>
      </c>
      <c r="Q70" s="239"/>
      <c r="R70" s="242" t="s">
        <v>25</v>
      </c>
      <c r="S70" s="239"/>
      <c r="T70" s="242" t="s">
        <v>26</v>
      </c>
      <c r="U70" s="239"/>
      <c r="V70" s="242" t="s">
        <v>27</v>
      </c>
      <c r="W70" s="239"/>
      <c r="X70" s="242" t="s">
        <v>28</v>
      </c>
      <c r="Y70" s="239"/>
      <c r="Z70" s="242" t="s">
        <v>29</v>
      </c>
      <c r="AA70" s="239"/>
      <c r="AB70" s="242" t="s">
        <v>30</v>
      </c>
      <c r="AC70" s="239"/>
      <c r="AD70" s="242" t="s">
        <v>31</v>
      </c>
      <c r="AE70" s="239"/>
      <c r="AF70" s="242" t="s">
        <v>32</v>
      </c>
      <c r="AG70" s="239"/>
      <c r="AH70" s="242" t="s">
        <v>33</v>
      </c>
      <c r="AI70" s="239"/>
      <c r="AJ70" s="356" t="s">
        <v>34</v>
      </c>
      <c r="AK70" s="334"/>
      <c r="AL70" s="335"/>
      <c r="AM70" s="335"/>
      <c r="AN70" s="335"/>
      <c r="AO70" s="335"/>
      <c r="AP70" s="335"/>
      <c r="AQ70" s="336"/>
      <c r="AT70" s="16"/>
      <c r="AU70" s="16"/>
      <c r="AV70" s="16"/>
      <c r="AW70" s="16"/>
    </row>
    <row r="71" spans="1:49" ht="44.25" customHeight="1" thickBot="1">
      <c r="A71" s="170"/>
      <c r="B71" s="170"/>
      <c r="C71" s="238"/>
      <c r="D71" s="323"/>
      <c r="E71" s="170"/>
      <c r="F71" s="170"/>
      <c r="G71" s="170"/>
      <c r="H71" s="170"/>
      <c r="I71" s="170"/>
      <c r="J71" s="240"/>
      <c r="K71" s="241"/>
      <c r="L71" s="243"/>
      <c r="M71" s="241"/>
      <c r="N71" s="243"/>
      <c r="O71" s="241"/>
      <c r="P71" s="243"/>
      <c r="Q71" s="241"/>
      <c r="R71" s="243"/>
      <c r="S71" s="241"/>
      <c r="T71" s="243"/>
      <c r="U71" s="241"/>
      <c r="V71" s="243"/>
      <c r="W71" s="241"/>
      <c r="X71" s="243"/>
      <c r="Y71" s="241"/>
      <c r="Z71" s="243"/>
      <c r="AA71" s="241"/>
      <c r="AB71" s="243"/>
      <c r="AC71" s="241"/>
      <c r="AD71" s="243"/>
      <c r="AE71" s="241"/>
      <c r="AF71" s="243"/>
      <c r="AG71" s="241"/>
      <c r="AH71" s="243"/>
      <c r="AI71" s="241"/>
      <c r="AJ71" s="357"/>
      <c r="AK71" s="337" t="s">
        <v>48</v>
      </c>
      <c r="AL71" s="338"/>
      <c r="AM71" s="339"/>
      <c r="AN71" s="226" t="s">
        <v>158</v>
      </c>
      <c r="AO71" s="252" t="s">
        <v>50</v>
      </c>
      <c r="AP71" s="220" t="s">
        <v>51</v>
      </c>
      <c r="AQ71" s="226" t="s">
        <v>52</v>
      </c>
      <c r="AT71" s="16"/>
      <c r="AU71" s="16"/>
      <c r="AV71" s="16"/>
      <c r="AW71" s="16"/>
    </row>
    <row r="72" spans="1:49" ht="48" customHeight="1" thickBot="1">
      <c r="A72" s="171"/>
      <c r="B72" s="171"/>
      <c r="C72" s="324"/>
      <c r="D72" s="325"/>
      <c r="E72" s="171"/>
      <c r="F72" s="171"/>
      <c r="G72" s="171"/>
      <c r="H72" s="171"/>
      <c r="I72" s="171"/>
      <c r="J72" s="36" t="s">
        <v>53</v>
      </c>
      <c r="K72" s="32" t="s">
        <v>54</v>
      </c>
      <c r="L72" s="32" t="s">
        <v>55</v>
      </c>
      <c r="M72" s="32" t="s">
        <v>56</v>
      </c>
      <c r="N72" s="32" t="s">
        <v>55</v>
      </c>
      <c r="O72" s="32" t="s">
        <v>56</v>
      </c>
      <c r="P72" s="32" t="s">
        <v>55</v>
      </c>
      <c r="Q72" s="32" t="s">
        <v>56</v>
      </c>
      <c r="R72" s="32" t="s">
        <v>55</v>
      </c>
      <c r="S72" s="32" t="s">
        <v>56</v>
      </c>
      <c r="T72" s="32" t="s">
        <v>55</v>
      </c>
      <c r="U72" s="32" t="s">
        <v>56</v>
      </c>
      <c r="V72" s="32" t="s">
        <v>55</v>
      </c>
      <c r="W72" s="32" t="s">
        <v>56</v>
      </c>
      <c r="X72" s="32" t="s">
        <v>55</v>
      </c>
      <c r="Y72" s="32" t="s">
        <v>56</v>
      </c>
      <c r="Z72" s="32" t="s">
        <v>55</v>
      </c>
      <c r="AA72" s="32" t="s">
        <v>56</v>
      </c>
      <c r="AB72" s="32" t="s">
        <v>55</v>
      </c>
      <c r="AC72" s="32" t="s">
        <v>56</v>
      </c>
      <c r="AD72" s="32" t="s">
        <v>55</v>
      </c>
      <c r="AE72" s="32" t="s">
        <v>56</v>
      </c>
      <c r="AF72" s="32" t="s">
        <v>55</v>
      </c>
      <c r="AG72" s="32" t="s">
        <v>56</v>
      </c>
      <c r="AH72" s="32" t="s">
        <v>55</v>
      </c>
      <c r="AI72" s="32" t="s">
        <v>56</v>
      </c>
      <c r="AJ72" s="358"/>
      <c r="AK72" s="340"/>
      <c r="AL72" s="341"/>
      <c r="AM72" s="342"/>
      <c r="AN72" s="227"/>
      <c r="AO72" s="343"/>
      <c r="AP72" s="221"/>
      <c r="AQ72" s="227"/>
      <c r="AT72" s="16"/>
      <c r="AU72" s="16"/>
      <c r="AV72" s="16"/>
      <c r="AW72" s="16"/>
    </row>
    <row r="73" spans="1:49" ht="23.25" customHeight="1" thickBot="1">
      <c r="A73" s="222" t="s">
        <v>159</v>
      </c>
      <c r="B73" s="172" t="s">
        <v>160</v>
      </c>
      <c r="C73" s="176" t="s">
        <v>161</v>
      </c>
      <c r="D73" s="310"/>
      <c r="E73" s="327" t="s">
        <v>162</v>
      </c>
      <c r="F73" s="172" t="s">
        <v>126</v>
      </c>
      <c r="G73" s="202">
        <v>44621</v>
      </c>
      <c r="H73" s="197">
        <v>44915</v>
      </c>
      <c r="I73" s="317" t="s">
        <v>163</v>
      </c>
      <c r="J73" s="245">
        <v>0.33</v>
      </c>
      <c r="K73" s="245">
        <f>J73*(L73+N73+P73+R73+T73+V73+X73+Z73+AB73+AD73+AF73+AH73)</f>
        <v>0.33</v>
      </c>
      <c r="L73" s="244"/>
      <c r="M73" s="188"/>
      <c r="N73" s="188"/>
      <c r="O73" s="188"/>
      <c r="P73" s="188">
        <v>0.25</v>
      </c>
      <c r="Q73" s="188">
        <v>0.25</v>
      </c>
      <c r="R73" s="188"/>
      <c r="S73" s="188"/>
      <c r="T73" s="188"/>
      <c r="U73" s="188"/>
      <c r="V73" s="188">
        <v>0.25</v>
      </c>
      <c r="W73" s="188">
        <v>0.25</v>
      </c>
      <c r="X73" s="188"/>
      <c r="Y73" s="188"/>
      <c r="Z73" s="188"/>
      <c r="AA73" s="188"/>
      <c r="AB73" s="188">
        <v>0.25</v>
      </c>
      <c r="AC73" s="188">
        <v>0.25</v>
      </c>
      <c r="AD73" s="188"/>
      <c r="AE73" s="188"/>
      <c r="AF73" s="188"/>
      <c r="AG73" s="188"/>
      <c r="AH73" s="188">
        <v>0.25</v>
      </c>
      <c r="AI73" s="188"/>
      <c r="AJ73" s="191">
        <f>J73*(M73+O73+Q73+S73+U73+W73+Y73+AA73+AC73+AE73+AG73+AI73)</f>
        <v>0.2475</v>
      </c>
      <c r="AK73" s="344" t="s">
        <v>164</v>
      </c>
      <c r="AL73" s="345"/>
      <c r="AM73" s="346"/>
      <c r="AN73" s="124" t="s">
        <v>165</v>
      </c>
      <c r="AO73" s="119" t="s">
        <v>131</v>
      </c>
      <c r="AP73" s="55">
        <f>M73+O73+Q73</f>
        <v>0.25</v>
      </c>
      <c r="AQ73" s="277">
        <f>SUM(AP73:AP76)</f>
        <v>0.75</v>
      </c>
      <c r="AT73" s="16"/>
      <c r="AU73" s="16"/>
      <c r="AV73" s="16"/>
      <c r="AW73" s="16"/>
    </row>
    <row r="74" spans="1:49" ht="23.25" customHeight="1" thickBot="1">
      <c r="A74" s="223"/>
      <c r="B74" s="173"/>
      <c r="C74" s="177"/>
      <c r="D74" s="311"/>
      <c r="E74" s="328"/>
      <c r="F74" s="173"/>
      <c r="G74" s="203"/>
      <c r="H74" s="198"/>
      <c r="I74" s="317"/>
      <c r="J74" s="245"/>
      <c r="K74" s="245"/>
      <c r="L74" s="35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92"/>
      <c r="AK74" s="347" t="s">
        <v>166</v>
      </c>
      <c r="AL74" s="348"/>
      <c r="AM74" s="349"/>
      <c r="AN74" s="125" t="s">
        <v>167</v>
      </c>
      <c r="AO74" s="114" t="s">
        <v>134</v>
      </c>
      <c r="AP74" s="54">
        <f>S73+U73+W73</f>
        <v>0.25</v>
      </c>
      <c r="AQ74" s="278"/>
      <c r="AT74" s="16"/>
      <c r="AU74" s="16"/>
      <c r="AV74" s="16"/>
      <c r="AW74" s="16"/>
    </row>
    <row r="75" spans="1:49" ht="23.25" customHeight="1" thickBot="1">
      <c r="A75" s="223"/>
      <c r="B75" s="173"/>
      <c r="C75" s="177"/>
      <c r="D75" s="311"/>
      <c r="E75" s="328"/>
      <c r="F75" s="173"/>
      <c r="G75" s="203"/>
      <c r="H75" s="198"/>
      <c r="I75" s="317"/>
      <c r="J75" s="245"/>
      <c r="K75" s="245"/>
      <c r="L75" s="35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189"/>
      <c r="AJ75" s="192"/>
      <c r="AK75" s="347" t="s">
        <v>787</v>
      </c>
      <c r="AL75" s="348"/>
      <c r="AM75" s="349"/>
      <c r="AN75" s="125" t="s">
        <v>793</v>
      </c>
      <c r="AO75" s="114" t="s">
        <v>778</v>
      </c>
      <c r="AP75" s="54">
        <f>Y73+AA73+AC73</f>
        <v>0.25</v>
      </c>
      <c r="AQ75" s="278"/>
      <c r="AT75" s="16"/>
      <c r="AU75" s="16"/>
      <c r="AV75" s="16"/>
      <c r="AW75" s="16"/>
    </row>
    <row r="76" spans="1:49" ht="23.25" customHeight="1" thickBot="1">
      <c r="A76" s="223"/>
      <c r="B76" s="174"/>
      <c r="C76" s="178"/>
      <c r="D76" s="326"/>
      <c r="E76" s="329"/>
      <c r="F76" s="174"/>
      <c r="G76" s="204"/>
      <c r="H76" s="198"/>
      <c r="I76" s="317"/>
      <c r="J76" s="245"/>
      <c r="K76" s="245"/>
      <c r="L76" s="36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3"/>
      <c r="AK76" s="350" t="s">
        <v>75</v>
      </c>
      <c r="AL76" s="351"/>
      <c r="AM76" s="351"/>
      <c r="AN76" s="56" t="s">
        <v>75</v>
      </c>
      <c r="AO76" s="56" t="s">
        <v>75</v>
      </c>
      <c r="AP76" s="57">
        <f>AE73+AG73+AI73</f>
        <v>0</v>
      </c>
      <c r="AQ76" s="279"/>
      <c r="AT76" s="16"/>
      <c r="AU76" s="16"/>
      <c r="AV76" s="16"/>
      <c r="AW76" s="16"/>
    </row>
    <row r="77" spans="1:49" ht="23.25" customHeight="1" thickBot="1">
      <c r="A77" s="223"/>
      <c r="B77" s="172" t="s">
        <v>168</v>
      </c>
      <c r="C77" s="176" t="s">
        <v>169</v>
      </c>
      <c r="D77" s="310"/>
      <c r="E77" s="330" t="s">
        <v>148</v>
      </c>
      <c r="F77" s="172" t="s">
        <v>126</v>
      </c>
      <c r="G77" s="205">
        <v>44743</v>
      </c>
      <c r="H77" s="197">
        <v>44915</v>
      </c>
      <c r="I77" s="317" t="s">
        <v>163</v>
      </c>
      <c r="J77" s="244">
        <v>0.33</v>
      </c>
      <c r="K77" s="245">
        <f>J77*(L77+N77+P77+R77+T77+V77+X77+Z77+AB77+AD77+AF77+AH77)</f>
        <v>0.32996700000000001</v>
      </c>
      <c r="L77" s="244"/>
      <c r="M77" s="188"/>
      <c r="N77" s="188"/>
      <c r="O77" s="188"/>
      <c r="P77" s="188"/>
      <c r="Q77" s="188"/>
      <c r="R77" s="188"/>
      <c r="S77" s="188"/>
      <c r="T77" s="188"/>
      <c r="U77" s="188"/>
      <c r="V77" s="188"/>
      <c r="W77" s="188"/>
      <c r="X77" s="188">
        <v>0.33329999999999999</v>
      </c>
      <c r="Y77" s="188"/>
      <c r="Z77" s="188"/>
      <c r="AA77" s="188"/>
      <c r="AB77" s="188"/>
      <c r="AC77" s="188">
        <v>0.33</v>
      </c>
      <c r="AD77" s="188">
        <v>0.33329999999999999</v>
      </c>
      <c r="AE77" s="188"/>
      <c r="AF77" s="188"/>
      <c r="AG77" s="188"/>
      <c r="AH77" s="188">
        <v>0.33329999999999999</v>
      </c>
      <c r="AI77" s="188"/>
      <c r="AJ77" s="191">
        <f>J77*(M77+O77+Q77+S77+U77+W77+Y77+AA77+AC77+AE77+AG77+AI77)</f>
        <v>0.10890000000000001</v>
      </c>
      <c r="AK77" s="352" t="s">
        <v>91</v>
      </c>
      <c r="AL77" s="353"/>
      <c r="AM77" s="353"/>
      <c r="AN77" s="5" t="s">
        <v>91</v>
      </c>
      <c r="AO77" s="5" t="s">
        <v>91</v>
      </c>
      <c r="AP77" s="55">
        <f>M77+O77+Q77</f>
        <v>0</v>
      </c>
      <c r="AQ77" s="277">
        <f>SUM(AP77:AP80)</f>
        <v>0.33</v>
      </c>
      <c r="AT77" s="16"/>
      <c r="AU77" s="16"/>
      <c r="AV77" s="16"/>
      <c r="AW77" s="16"/>
    </row>
    <row r="78" spans="1:49" ht="23.25" customHeight="1" thickBot="1">
      <c r="A78" s="223"/>
      <c r="B78" s="173"/>
      <c r="C78" s="177"/>
      <c r="D78" s="311"/>
      <c r="E78" s="328"/>
      <c r="F78" s="173"/>
      <c r="G78" s="173"/>
      <c r="H78" s="198"/>
      <c r="I78" s="317"/>
      <c r="J78" s="189"/>
      <c r="K78" s="245"/>
      <c r="L78" s="359"/>
      <c r="M78" s="189"/>
      <c r="N78" s="189"/>
      <c r="O78" s="189"/>
      <c r="P78" s="189"/>
      <c r="Q78" s="189"/>
      <c r="R78" s="189"/>
      <c r="S78" s="189"/>
      <c r="T78" s="189"/>
      <c r="U78" s="189"/>
      <c r="V78" s="189"/>
      <c r="W78" s="189"/>
      <c r="X78" s="189"/>
      <c r="Y78" s="189"/>
      <c r="Z78" s="189"/>
      <c r="AA78" s="189"/>
      <c r="AB78" s="189"/>
      <c r="AC78" s="189"/>
      <c r="AD78" s="189"/>
      <c r="AE78" s="189"/>
      <c r="AF78" s="189"/>
      <c r="AG78" s="189"/>
      <c r="AH78" s="189"/>
      <c r="AI78" s="189"/>
      <c r="AJ78" s="192"/>
      <c r="AK78" s="354" t="s">
        <v>107</v>
      </c>
      <c r="AL78" s="355"/>
      <c r="AM78" s="355"/>
      <c r="AN78" s="53" t="s">
        <v>107</v>
      </c>
      <c r="AO78" s="53" t="s">
        <v>107</v>
      </c>
      <c r="AP78" s="54">
        <f>S77+U77+W77</f>
        <v>0</v>
      </c>
      <c r="AQ78" s="278"/>
      <c r="AT78" s="16"/>
      <c r="AU78" s="16"/>
      <c r="AV78" s="16"/>
      <c r="AW78" s="16"/>
    </row>
    <row r="79" spans="1:49" ht="23.25" customHeight="1" thickBot="1">
      <c r="A79" s="223"/>
      <c r="B79" s="173"/>
      <c r="C79" s="177"/>
      <c r="D79" s="311"/>
      <c r="E79" s="328"/>
      <c r="F79" s="173"/>
      <c r="G79" s="173"/>
      <c r="H79" s="198"/>
      <c r="I79" s="317"/>
      <c r="J79" s="189"/>
      <c r="K79" s="245"/>
      <c r="L79" s="359"/>
      <c r="M79" s="189"/>
      <c r="N79" s="189"/>
      <c r="O79" s="189"/>
      <c r="P79" s="189"/>
      <c r="Q79" s="189"/>
      <c r="R79" s="189"/>
      <c r="S79" s="189"/>
      <c r="T79" s="189"/>
      <c r="U79" s="189"/>
      <c r="V79" s="189"/>
      <c r="W79" s="189"/>
      <c r="X79" s="189"/>
      <c r="Y79" s="189"/>
      <c r="Z79" s="189"/>
      <c r="AA79" s="189"/>
      <c r="AB79" s="189"/>
      <c r="AC79" s="189"/>
      <c r="AD79" s="189"/>
      <c r="AE79" s="189"/>
      <c r="AF79" s="189"/>
      <c r="AG79" s="189"/>
      <c r="AH79" s="189"/>
      <c r="AI79" s="189"/>
      <c r="AJ79" s="192"/>
      <c r="AK79" s="347" t="s">
        <v>781</v>
      </c>
      <c r="AL79" s="348"/>
      <c r="AM79" s="349"/>
      <c r="AN79" s="125" t="s">
        <v>784</v>
      </c>
      <c r="AO79" s="114" t="s">
        <v>778</v>
      </c>
      <c r="AP79" s="54">
        <f>Y77+AA77+AC77</f>
        <v>0.33</v>
      </c>
      <c r="AQ79" s="278"/>
      <c r="AT79" s="16"/>
      <c r="AU79" s="16"/>
      <c r="AV79" s="16"/>
      <c r="AW79" s="16"/>
    </row>
    <row r="80" spans="1:49" ht="23.25" customHeight="1" thickBot="1">
      <c r="A80" s="223"/>
      <c r="B80" s="174"/>
      <c r="C80" s="178"/>
      <c r="D80" s="326"/>
      <c r="E80" s="329"/>
      <c r="F80" s="174"/>
      <c r="G80" s="174"/>
      <c r="H80" s="198"/>
      <c r="I80" s="317"/>
      <c r="J80" s="190"/>
      <c r="K80" s="245"/>
      <c r="L80" s="36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3"/>
      <c r="AK80" s="350" t="s">
        <v>75</v>
      </c>
      <c r="AL80" s="351"/>
      <c r="AM80" s="351"/>
      <c r="AN80" s="56" t="s">
        <v>75</v>
      </c>
      <c r="AO80" s="56" t="s">
        <v>75</v>
      </c>
      <c r="AP80" s="57">
        <f>AE77+AG77+AI77</f>
        <v>0</v>
      </c>
      <c r="AQ80" s="279"/>
      <c r="AT80" s="16"/>
      <c r="AU80" s="16"/>
      <c r="AV80" s="16"/>
      <c r="AW80" s="16"/>
    </row>
    <row r="81" spans="1:49" ht="23.25" customHeight="1" thickBot="1">
      <c r="A81" s="223"/>
      <c r="B81" s="172" t="s">
        <v>170</v>
      </c>
      <c r="C81" s="176" t="s">
        <v>171</v>
      </c>
      <c r="D81" s="310"/>
      <c r="E81" s="330" t="s">
        <v>148</v>
      </c>
      <c r="F81" s="172" t="s">
        <v>126</v>
      </c>
      <c r="G81" s="205">
        <v>44682</v>
      </c>
      <c r="H81" s="197">
        <v>44915</v>
      </c>
      <c r="I81" s="317" t="s">
        <v>163</v>
      </c>
      <c r="J81" s="188">
        <v>0.34</v>
      </c>
      <c r="K81" s="245">
        <f>J81*(L81+N81+P81+R81+T81+V81+X81+Z81+AB81+AD81+AF81+AH81)</f>
        <v>0.33996600000000005</v>
      </c>
      <c r="L81" s="244"/>
      <c r="M81" s="188"/>
      <c r="N81" s="188"/>
      <c r="O81" s="188"/>
      <c r="P81" s="188"/>
      <c r="Q81" s="188"/>
      <c r="R81" s="188"/>
      <c r="S81" s="188"/>
      <c r="T81" s="188">
        <v>0.33329999999999999</v>
      </c>
      <c r="U81" s="188">
        <v>0.33</v>
      </c>
      <c r="V81" s="188"/>
      <c r="W81" s="188"/>
      <c r="X81" s="188"/>
      <c r="Y81" s="188"/>
      <c r="Z81" s="188">
        <v>0.33329999999999999</v>
      </c>
      <c r="AA81" s="188">
        <v>0.33</v>
      </c>
      <c r="AB81" s="188"/>
      <c r="AC81" s="188"/>
      <c r="AD81" s="188"/>
      <c r="AE81" s="188"/>
      <c r="AF81" s="188"/>
      <c r="AG81" s="188"/>
      <c r="AH81" s="188">
        <v>0.33329999999999999</v>
      </c>
      <c r="AI81" s="188"/>
      <c r="AJ81" s="191">
        <f>J81*(M81+O81+Q81+S81+U81+W81+Y81+AA81+AC81+AE81+AG81+AI81)</f>
        <v>0.22440000000000002</v>
      </c>
      <c r="AK81" s="352" t="s">
        <v>91</v>
      </c>
      <c r="AL81" s="353"/>
      <c r="AM81" s="353"/>
      <c r="AN81" s="5" t="s">
        <v>91</v>
      </c>
      <c r="AO81" s="5" t="s">
        <v>91</v>
      </c>
      <c r="AP81" s="55">
        <f>M81+O81+Q81</f>
        <v>0</v>
      </c>
      <c r="AQ81" s="277">
        <f>SUM(AP81:AP84)</f>
        <v>0.66</v>
      </c>
      <c r="AT81" s="16"/>
      <c r="AU81" s="16"/>
      <c r="AV81" s="16"/>
      <c r="AW81" s="16"/>
    </row>
    <row r="82" spans="1:49" ht="23.25" customHeight="1" thickBot="1">
      <c r="A82" s="223"/>
      <c r="B82" s="173"/>
      <c r="C82" s="177"/>
      <c r="D82" s="311"/>
      <c r="E82" s="328"/>
      <c r="F82" s="173"/>
      <c r="G82" s="173"/>
      <c r="H82" s="198"/>
      <c r="I82" s="317"/>
      <c r="J82" s="189"/>
      <c r="K82" s="245"/>
      <c r="L82" s="359"/>
      <c r="M82" s="189"/>
      <c r="N82" s="189"/>
      <c r="O82" s="189"/>
      <c r="P82" s="189"/>
      <c r="Q82" s="189"/>
      <c r="R82" s="189"/>
      <c r="S82" s="189"/>
      <c r="T82" s="189"/>
      <c r="U82" s="189"/>
      <c r="V82" s="189"/>
      <c r="W82" s="189"/>
      <c r="X82" s="189"/>
      <c r="Y82" s="189"/>
      <c r="Z82" s="189"/>
      <c r="AA82" s="189"/>
      <c r="AB82" s="189"/>
      <c r="AC82" s="189"/>
      <c r="AD82" s="189"/>
      <c r="AE82" s="189"/>
      <c r="AF82" s="189"/>
      <c r="AG82" s="189"/>
      <c r="AH82" s="189"/>
      <c r="AI82" s="189"/>
      <c r="AJ82" s="192"/>
      <c r="AK82" s="344" t="s">
        <v>172</v>
      </c>
      <c r="AL82" s="345"/>
      <c r="AM82" s="346"/>
      <c r="AN82" s="106" t="s">
        <v>173</v>
      </c>
      <c r="AO82" s="106" t="s">
        <v>134</v>
      </c>
      <c r="AP82" s="54">
        <f>S81+U81+W81</f>
        <v>0.33</v>
      </c>
      <c r="AQ82" s="278"/>
      <c r="AT82" s="16"/>
      <c r="AU82" s="16"/>
      <c r="AV82" s="16"/>
      <c r="AW82" s="16"/>
    </row>
    <row r="83" spans="1:49" ht="23.25" customHeight="1" thickBot="1">
      <c r="A83" s="223"/>
      <c r="B83" s="173"/>
      <c r="C83" s="177"/>
      <c r="D83" s="311"/>
      <c r="E83" s="328"/>
      <c r="F83" s="173"/>
      <c r="G83" s="173"/>
      <c r="H83" s="198"/>
      <c r="I83" s="317"/>
      <c r="J83" s="189"/>
      <c r="K83" s="245"/>
      <c r="L83" s="359"/>
      <c r="M83" s="189"/>
      <c r="N83" s="189"/>
      <c r="O83" s="189"/>
      <c r="P83" s="189"/>
      <c r="Q83" s="189"/>
      <c r="R83" s="189"/>
      <c r="S83" s="189"/>
      <c r="T83" s="189"/>
      <c r="U83" s="189"/>
      <c r="V83" s="189"/>
      <c r="W83" s="189"/>
      <c r="X83" s="189"/>
      <c r="Y83" s="189"/>
      <c r="Z83" s="189"/>
      <c r="AA83" s="189"/>
      <c r="AB83" s="189"/>
      <c r="AC83" s="189"/>
      <c r="AD83" s="189"/>
      <c r="AE83" s="189"/>
      <c r="AF83" s="189"/>
      <c r="AG83" s="189"/>
      <c r="AH83" s="189"/>
      <c r="AI83" s="189"/>
      <c r="AJ83" s="192"/>
      <c r="AK83" s="347" t="s">
        <v>789</v>
      </c>
      <c r="AL83" s="348"/>
      <c r="AM83" s="349"/>
      <c r="AN83" s="126" t="s">
        <v>788</v>
      </c>
      <c r="AO83" s="126" t="s">
        <v>780</v>
      </c>
      <c r="AP83" s="54">
        <f>Y81+AA81+AC81</f>
        <v>0.33</v>
      </c>
      <c r="AQ83" s="278"/>
      <c r="AT83" s="16"/>
      <c r="AU83" s="16"/>
      <c r="AV83" s="16"/>
      <c r="AW83" s="16"/>
    </row>
    <row r="84" spans="1:49" ht="23.25" customHeight="1" thickBot="1">
      <c r="A84" s="224"/>
      <c r="B84" s="174"/>
      <c r="C84" s="178"/>
      <c r="D84" s="326"/>
      <c r="E84" s="329"/>
      <c r="F84" s="174"/>
      <c r="G84" s="174"/>
      <c r="H84" s="198"/>
      <c r="I84" s="317"/>
      <c r="J84" s="190"/>
      <c r="K84" s="245"/>
      <c r="L84" s="360"/>
      <c r="M84" s="190"/>
      <c r="N84" s="190"/>
      <c r="O84" s="190"/>
      <c r="P84" s="190"/>
      <c r="Q84" s="190"/>
      <c r="R84" s="190"/>
      <c r="S84" s="190"/>
      <c r="T84" s="190"/>
      <c r="U84" s="190"/>
      <c r="V84" s="190"/>
      <c r="W84" s="190"/>
      <c r="X84" s="190"/>
      <c r="Y84" s="190"/>
      <c r="Z84" s="190"/>
      <c r="AA84" s="190"/>
      <c r="AB84" s="190"/>
      <c r="AC84" s="190"/>
      <c r="AD84" s="190"/>
      <c r="AE84" s="190"/>
      <c r="AF84" s="190"/>
      <c r="AG84" s="190"/>
      <c r="AH84" s="190"/>
      <c r="AI84" s="190"/>
      <c r="AJ84" s="193"/>
      <c r="AK84" s="350" t="s">
        <v>75</v>
      </c>
      <c r="AL84" s="351"/>
      <c r="AM84" s="351"/>
      <c r="AN84" s="56" t="s">
        <v>75</v>
      </c>
      <c r="AO84" s="56" t="s">
        <v>75</v>
      </c>
      <c r="AP84" s="57">
        <f>AE81+AG81+AI81</f>
        <v>0</v>
      </c>
      <c r="AQ84" s="279"/>
      <c r="AT84" s="16"/>
      <c r="AU84" s="16"/>
      <c r="AV84" s="16"/>
      <c r="AW84" s="16"/>
    </row>
    <row r="85" spans="1:49" ht="37.15" customHeight="1" thickBo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50" t="s">
        <v>153</v>
      </c>
      <c r="AO85" s="51"/>
      <c r="AP85" s="52"/>
      <c r="AQ85" s="14">
        <f>AVERAGE(AQ73:AQ84)</f>
        <v>0.58000000000000007</v>
      </c>
      <c r="AT85" s="16"/>
      <c r="AU85" s="16"/>
      <c r="AV85" s="16"/>
      <c r="AW85" s="16"/>
    </row>
    <row r="86" spans="1:49">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row>
    <row r="87" spans="1:49">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row>
    <row r="88" spans="1:49" ht="15.75" thickBo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row>
    <row r="89" spans="1:49" ht="18.75" thickBot="1">
      <c r="A89" s="234" t="s">
        <v>174</v>
      </c>
      <c r="B89" s="235"/>
      <c r="C89" s="235"/>
      <c r="D89" s="235"/>
      <c r="E89" s="235"/>
      <c r="F89" s="235"/>
      <c r="G89" s="235"/>
      <c r="H89" s="235"/>
      <c r="I89" s="235"/>
      <c r="J89" s="235"/>
      <c r="K89" s="235"/>
      <c r="L89" s="235"/>
      <c r="M89" s="235"/>
      <c r="N89" s="235"/>
      <c r="O89" s="235"/>
      <c r="P89" s="235"/>
      <c r="Q89" s="37"/>
      <c r="R89" s="236">
        <f>AVERAGE(AQ85+AS62)</f>
        <v>1.2655555555555558</v>
      </c>
      <c r="S89" s="236"/>
      <c r="T89" s="236"/>
      <c r="U89" s="236"/>
      <c r="V89" s="236"/>
      <c r="W89" s="236"/>
      <c r="X89" s="236"/>
      <c r="Y89" s="236"/>
      <c r="Z89" s="236"/>
      <c r="AA89" s="236"/>
      <c r="AB89" s="236"/>
      <c r="AC89" s="236"/>
      <c r="AD89" s="236"/>
      <c r="AE89" s="236"/>
      <c r="AF89" s="236"/>
      <c r="AG89" s="236"/>
      <c r="AH89" s="236"/>
      <c r="AI89" s="237"/>
      <c r="AJ89" s="24"/>
      <c r="AK89" s="21"/>
      <c r="AL89" s="22"/>
      <c r="AM89" s="22"/>
      <c r="AN89" s="22"/>
      <c r="AO89" s="22"/>
      <c r="AP89" s="22"/>
      <c r="AQ89" s="22"/>
      <c r="AR89" s="22"/>
      <c r="AS89" s="29"/>
      <c r="AT89" s="16"/>
      <c r="AU89" s="16"/>
      <c r="AV89" s="16"/>
      <c r="AW89" s="16"/>
    </row>
    <row r="90" spans="1:49">
      <c r="A90" s="21"/>
      <c r="B90" s="206"/>
      <c r="C90" s="206"/>
      <c r="D90" s="206"/>
      <c r="E90" s="22"/>
      <c r="F90" s="22"/>
      <c r="G90" s="22"/>
      <c r="H90" s="22"/>
      <c r="I90" s="22"/>
      <c r="J90" s="206"/>
      <c r="K90" s="206"/>
      <c r="L90" s="206"/>
      <c r="M90" s="206"/>
      <c r="N90" s="206"/>
      <c r="O90" s="206"/>
      <c r="P90" s="206"/>
      <c r="Q90" s="206"/>
      <c r="R90" s="206"/>
      <c r="S90" s="206"/>
      <c r="T90" s="206"/>
      <c r="U90" s="206"/>
      <c r="V90" s="206"/>
      <c r="W90" s="361"/>
      <c r="X90" s="361"/>
      <c r="Y90" s="361"/>
      <c r="Z90" s="361"/>
      <c r="AA90" s="361"/>
      <c r="AB90" s="361"/>
      <c r="AC90" s="361"/>
      <c r="AD90" s="361"/>
      <c r="AE90" s="361"/>
      <c r="AF90" s="361"/>
      <c r="AG90" s="16"/>
      <c r="AH90" s="16"/>
      <c r="AI90" s="16"/>
      <c r="AJ90" s="16"/>
      <c r="AK90" s="28"/>
      <c r="AL90" s="22"/>
      <c r="AM90" s="22"/>
      <c r="AN90" s="22"/>
      <c r="AO90" s="22"/>
      <c r="AP90" s="22"/>
      <c r="AQ90" s="22"/>
      <c r="AR90" s="22"/>
      <c r="AS90" s="29"/>
      <c r="AT90" s="16"/>
      <c r="AU90" s="16"/>
      <c r="AV90" s="16"/>
      <c r="AW90" s="16"/>
    </row>
    <row r="91" spans="1:49">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2"/>
      <c r="AM91" s="22"/>
      <c r="AN91" s="22"/>
      <c r="AO91" s="22"/>
      <c r="AP91" s="22"/>
      <c r="AQ91" s="22"/>
      <c r="AR91" s="22"/>
      <c r="AS91" s="21"/>
      <c r="AT91" s="16"/>
      <c r="AU91" s="16"/>
      <c r="AV91" s="16"/>
      <c r="AW91" s="16"/>
    </row>
    <row r="92" spans="1:49" ht="18">
      <c r="A92" s="232" t="s">
        <v>175</v>
      </c>
      <c r="B92" s="232"/>
      <c r="C92" s="232"/>
      <c r="D92" s="232"/>
      <c r="E92" s="232"/>
      <c r="F92" s="232"/>
      <c r="G92" s="232"/>
      <c r="H92" s="232"/>
      <c r="I92" s="232"/>
      <c r="J92" s="232"/>
      <c r="K92" s="232"/>
      <c r="L92" s="232"/>
      <c r="M92" s="232"/>
      <c r="N92" s="232"/>
      <c r="O92" s="232"/>
      <c r="P92" s="232"/>
      <c r="Q92" s="232"/>
      <c r="R92" s="232"/>
      <c r="S92" s="232"/>
      <c r="T92" s="232"/>
      <c r="U92" s="232"/>
      <c r="V92" s="232"/>
      <c r="W92" s="232"/>
      <c r="X92" s="232"/>
      <c r="Y92" s="232"/>
      <c r="Z92" s="232"/>
      <c r="AA92" s="232"/>
      <c r="AB92" s="232"/>
      <c r="AC92" s="232"/>
      <c r="AD92" s="232"/>
      <c r="AE92" s="232"/>
      <c r="AF92" s="232"/>
      <c r="AG92" s="232"/>
      <c r="AH92" s="232"/>
      <c r="AI92" s="232"/>
      <c r="AJ92" s="232"/>
      <c r="AK92" s="232"/>
      <c r="AL92" s="21"/>
      <c r="AM92" s="21"/>
      <c r="AN92" s="21"/>
      <c r="AO92" s="21"/>
      <c r="AP92" s="21"/>
      <c r="AQ92" s="21"/>
      <c r="AR92" s="21"/>
      <c r="AS92" s="21"/>
      <c r="AT92" s="16"/>
      <c r="AU92" s="16"/>
      <c r="AV92" s="16"/>
      <c r="AW92" s="16"/>
    </row>
    <row r="93" spans="1:49">
      <c r="A93" s="233"/>
      <c r="B93" s="233"/>
      <c r="C93" s="233"/>
      <c r="D93" s="233"/>
      <c r="E93" s="233"/>
      <c r="F93" s="233"/>
      <c r="G93" s="233"/>
      <c r="H93" s="233"/>
      <c r="I93" s="233"/>
      <c r="J93" s="233"/>
      <c r="K93" s="233"/>
      <c r="L93" s="233"/>
      <c r="M93" s="233"/>
      <c r="N93" s="233"/>
      <c r="O93" s="233"/>
      <c r="P93" s="233"/>
      <c r="Q93" s="233"/>
      <c r="R93" s="233"/>
      <c r="S93" s="233"/>
      <c r="T93" s="233"/>
      <c r="U93" s="233"/>
      <c r="V93" s="233"/>
      <c r="W93" s="233"/>
      <c r="X93" s="233"/>
      <c r="Y93" s="233"/>
      <c r="Z93" s="233"/>
      <c r="AA93" s="233"/>
      <c r="AB93" s="233"/>
      <c r="AC93" s="233"/>
      <c r="AD93" s="233"/>
      <c r="AE93" s="233"/>
      <c r="AF93" s="233"/>
      <c r="AG93" s="233"/>
      <c r="AH93" s="233"/>
      <c r="AI93" s="233"/>
      <c r="AJ93" s="233"/>
      <c r="AK93" s="233"/>
      <c r="AL93" s="21"/>
      <c r="AM93" s="21"/>
      <c r="AN93" s="21"/>
      <c r="AO93" s="21"/>
      <c r="AP93" s="21"/>
      <c r="AQ93" s="21"/>
      <c r="AR93" s="21"/>
      <c r="AS93" s="22"/>
      <c r="AT93" s="16"/>
      <c r="AU93" s="16"/>
      <c r="AV93" s="16"/>
      <c r="AW93" s="16"/>
    </row>
    <row r="94" spans="1:49" ht="15.75" thickBot="1">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2"/>
      <c r="AM94" s="22"/>
      <c r="AN94" s="22"/>
      <c r="AO94" s="22"/>
      <c r="AP94" s="22"/>
      <c r="AQ94" s="22"/>
      <c r="AR94" s="22"/>
      <c r="AS94" s="22"/>
      <c r="AT94" s="16"/>
      <c r="AU94" s="16"/>
      <c r="AV94" s="16"/>
      <c r="AW94" s="16"/>
    </row>
    <row r="95" spans="1:49" ht="36.75" thickBot="1">
      <c r="A95" s="60" t="s">
        <v>176</v>
      </c>
      <c r="B95" s="60" t="s">
        <v>177</v>
      </c>
      <c r="C95" s="62" t="s">
        <v>178</v>
      </c>
      <c r="D95" s="167" t="s">
        <v>179</v>
      </c>
      <c r="E95" s="167"/>
      <c r="F95" s="61" t="s">
        <v>180</v>
      </c>
      <c r="G95" s="63" t="s">
        <v>181</v>
      </c>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2"/>
      <c r="AM95" s="22"/>
      <c r="AN95" s="22"/>
      <c r="AO95" s="22"/>
      <c r="AP95" s="22"/>
      <c r="AQ95" s="22"/>
      <c r="AR95" s="22"/>
      <c r="AS95" s="22"/>
      <c r="AT95" s="16"/>
      <c r="AU95" s="16"/>
      <c r="AV95" s="16"/>
      <c r="AW95" s="16"/>
    </row>
    <row r="96" spans="1:49" ht="15.75" thickBot="1">
      <c r="A96" s="58">
        <v>1</v>
      </c>
      <c r="B96" s="64">
        <v>44592</v>
      </c>
      <c r="C96" s="65" t="s">
        <v>182</v>
      </c>
      <c r="D96" s="168" t="s">
        <v>66</v>
      </c>
      <c r="E96" s="168"/>
      <c r="F96" s="59" t="s">
        <v>66</v>
      </c>
      <c r="G96" s="66" t="s">
        <v>66</v>
      </c>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2"/>
      <c r="AM96" s="22"/>
      <c r="AN96" s="22"/>
      <c r="AO96" s="22"/>
      <c r="AP96" s="22"/>
      <c r="AQ96" s="22"/>
      <c r="AR96" s="22"/>
      <c r="AS96" s="22"/>
      <c r="AT96" s="16"/>
      <c r="AU96" s="16"/>
      <c r="AV96" s="16"/>
      <c r="AW96" s="16"/>
    </row>
    <row r="97" spans="1:49" ht="257.25" thickBot="1">
      <c r="A97" s="58">
        <v>2</v>
      </c>
      <c r="B97" s="64">
        <v>44764</v>
      </c>
      <c r="C97" s="65" t="s">
        <v>183</v>
      </c>
      <c r="D97" s="168" t="s">
        <v>184</v>
      </c>
      <c r="E97" s="168"/>
      <c r="F97" s="59" t="s">
        <v>185</v>
      </c>
      <c r="G97" s="67">
        <v>44592</v>
      </c>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row>
    <row r="98" spans="1:49" ht="15.75" thickBot="1">
      <c r="A98" s="38"/>
      <c r="B98" s="58"/>
      <c r="C98" s="65"/>
      <c r="D98" s="168" t="s">
        <v>186</v>
      </c>
      <c r="E98" s="168"/>
      <c r="F98" s="59"/>
      <c r="G98" s="6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row>
    <row r="99" spans="1:49" ht="15.75" thickBot="1">
      <c r="A99" s="38"/>
      <c r="B99" s="58"/>
      <c r="C99" s="65"/>
      <c r="D99" s="168"/>
      <c r="E99" s="168"/>
      <c r="F99" s="59"/>
      <c r="G99" s="6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row>
    <row r="100" spans="1:49" ht="15.75" thickBot="1">
      <c r="A100" s="38"/>
      <c r="B100" s="58"/>
      <c r="C100" s="65"/>
      <c r="D100" s="168"/>
      <c r="E100" s="168"/>
      <c r="F100" s="59"/>
      <c r="G100" s="6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row>
    <row r="101" spans="1:49" ht="15.75" thickBot="1">
      <c r="A101" s="38"/>
      <c r="B101" s="58"/>
      <c r="C101" s="65"/>
      <c r="D101" s="168"/>
      <c r="E101" s="168"/>
      <c r="F101" s="59"/>
      <c r="G101" s="6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row>
    <row r="102" spans="1:49" ht="15.75" thickBot="1">
      <c r="A102" s="38"/>
      <c r="B102" s="58"/>
      <c r="C102" s="65"/>
      <c r="D102" s="168"/>
      <c r="E102" s="168"/>
      <c r="F102" s="59"/>
      <c r="G102" s="6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row>
    <row r="103" spans="1:49" ht="15.75" thickBot="1">
      <c r="A103" s="38"/>
      <c r="B103" s="58"/>
      <c r="C103" s="65"/>
      <c r="D103" s="168"/>
      <c r="E103" s="168"/>
      <c r="F103" s="59"/>
      <c r="G103" s="6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row>
    <row r="104" spans="1:49" ht="15.75" thickBot="1">
      <c r="A104" s="38"/>
      <c r="B104" s="38"/>
      <c r="C104" s="65"/>
      <c r="D104" s="168"/>
      <c r="E104" s="168"/>
      <c r="F104" s="59"/>
      <c r="G104" s="6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row>
    <row r="105" spans="1:49">
      <c r="A105" s="21"/>
      <c r="B105" s="206"/>
      <c r="C105" s="206"/>
      <c r="D105" s="206"/>
      <c r="E105" s="22"/>
      <c r="F105" s="22"/>
      <c r="G105"/>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row>
    <row r="106" spans="1:49" ht="15.75" thickBot="1">
      <c r="A106" s="21"/>
      <c r="B106" s="21"/>
      <c r="C106" s="21"/>
      <c r="D106" s="21"/>
      <c r="F106" s="21"/>
      <c r="G106" s="21"/>
      <c r="I106"/>
    </row>
    <row r="107" spans="1:49" ht="16.5" thickTop="1" thickBot="1">
      <c r="A107" s="207" t="s">
        <v>187</v>
      </c>
      <c r="B107" s="207"/>
      <c r="C107" s="207"/>
      <c r="D107" s="207"/>
      <c r="E107" s="207" t="s">
        <v>188</v>
      </c>
      <c r="F107" s="207"/>
      <c r="G107" s="207"/>
      <c r="H107" s="207"/>
      <c r="I107" s="207" t="s">
        <v>189</v>
      </c>
      <c r="J107" s="207"/>
      <c r="K107" s="207"/>
      <c r="L107" s="207"/>
    </row>
    <row r="108" spans="1:49" ht="16.5" thickTop="1" thickBot="1">
      <c r="A108" s="207"/>
      <c r="B108" s="207"/>
      <c r="C108" s="207"/>
      <c r="D108" s="207"/>
      <c r="E108" s="207"/>
      <c r="F108" s="207"/>
      <c r="G108" s="207"/>
      <c r="H108" s="207"/>
      <c r="I108" s="207"/>
      <c r="J108" s="207"/>
      <c r="K108" s="207"/>
      <c r="L108" s="207"/>
    </row>
    <row r="109" spans="1:49" ht="16.5" thickTop="1" thickBot="1">
      <c r="A109" s="207"/>
      <c r="B109" s="207"/>
      <c r="C109" s="207"/>
      <c r="D109" s="207"/>
      <c r="E109" s="207"/>
      <c r="F109" s="207"/>
      <c r="G109" s="207"/>
      <c r="H109" s="207"/>
      <c r="I109" s="207"/>
      <c r="J109" s="207"/>
      <c r="K109" s="207"/>
      <c r="L109" s="207"/>
    </row>
    <row r="110" spans="1:49" ht="16.5" thickTop="1" thickBot="1">
      <c r="A110" s="154" t="s">
        <v>190</v>
      </c>
      <c r="B110" s="154"/>
      <c r="C110" s="154"/>
      <c r="D110" s="154"/>
      <c r="E110" s="154" t="s">
        <v>191</v>
      </c>
      <c r="F110" s="154"/>
      <c r="G110" s="154"/>
      <c r="H110" s="154"/>
      <c r="I110" s="68" t="s">
        <v>192</v>
      </c>
      <c r="J110" s="155"/>
      <c r="K110" s="155"/>
      <c r="L110" s="155"/>
      <c r="M110" s="69"/>
    </row>
    <row r="111" spans="1:49" ht="16.5" thickTop="1" thickBot="1">
      <c r="A111" s="68" t="s">
        <v>192</v>
      </c>
      <c r="B111" s="155" t="s">
        <v>790</v>
      </c>
      <c r="C111" s="155"/>
      <c r="D111" s="155"/>
      <c r="E111" s="68" t="s">
        <v>192</v>
      </c>
      <c r="F111" s="155"/>
      <c r="G111" s="155"/>
      <c r="H111" s="155"/>
      <c r="I111" s="68" t="s">
        <v>192</v>
      </c>
      <c r="J111" s="155"/>
      <c r="K111" s="155"/>
      <c r="L111" s="155"/>
      <c r="M111" s="69"/>
    </row>
    <row r="112" spans="1:49" ht="16.5" thickTop="1" thickBot="1">
      <c r="A112" s="68" t="s">
        <v>193</v>
      </c>
      <c r="B112" s="138">
        <v>44866</v>
      </c>
      <c r="C112" s="138"/>
      <c r="D112" s="138"/>
      <c r="E112" s="68" t="s">
        <v>194</v>
      </c>
      <c r="F112" s="138"/>
      <c r="G112" s="138"/>
      <c r="H112" s="138"/>
      <c r="I112" s="68" t="s">
        <v>192</v>
      </c>
      <c r="J112" s="139"/>
      <c r="K112" s="140"/>
      <c r="L112" s="141"/>
    </row>
    <row r="113" spans="1:13" ht="16.5" thickTop="1" thickBot="1">
      <c r="A113" s="154" t="s">
        <v>195</v>
      </c>
      <c r="B113" s="154"/>
      <c r="C113" s="154"/>
      <c r="D113" s="154"/>
      <c r="E113" s="154" t="s">
        <v>191</v>
      </c>
      <c r="F113" s="154"/>
      <c r="G113" s="154"/>
      <c r="H113" s="154"/>
      <c r="I113" s="68" t="s">
        <v>192</v>
      </c>
      <c r="J113" s="139"/>
      <c r="K113" s="140"/>
      <c r="L113" s="141"/>
    </row>
    <row r="114" spans="1:13" ht="16.5" thickTop="1" thickBot="1">
      <c r="A114" s="68" t="s">
        <v>192</v>
      </c>
      <c r="B114" s="155" t="s">
        <v>196</v>
      </c>
      <c r="C114" s="155"/>
      <c r="D114" s="155"/>
      <c r="E114" s="68" t="s">
        <v>192</v>
      </c>
      <c r="F114" s="155"/>
      <c r="G114" s="155"/>
      <c r="H114" s="155"/>
      <c r="I114" s="68" t="s">
        <v>192</v>
      </c>
      <c r="J114" s="139"/>
      <c r="K114" s="140"/>
      <c r="L114" s="141"/>
    </row>
    <row r="115" spans="1:13" ht="16.5" thickTop="1" thickBot="1">
      <c r="A115" s="68" t="s">
        <v>193</v>
      </c>
      <c r="B115" s="138">
        <v>44866</v>
      </c>
      <c r="C115" s="138"/>
      <c r="D115" s="138"/>
      <c r="E115" s="68" t="s">
        <v>194</v>
      </c>
      <c r="F115" s="138"/>
      <c r="G115" s="138"/>
      <c r="H115" s="138"/>
      <c r="I115" s="68" t="s">
        <v>192</v>
      </c>
      <c r="J115" s="139"/>
      <c r="K115" s="140"/>
      <c r="L115" s="141"/>
    </row>
    <row r="116" spans="1:13" ht="16.5" thickTop="1" thickBot="1">
      <c r="A116" s="154"/>
      <c r="B116" s="154"/>
      <c r="C116" s="154"/>
      <c r="D116" s="154"/>
      <c r="E116" s="154"/>
      <c r="F116" s="154"/>
      <c r="G116" s="154"/>
      <c r="H116" s="154"/>
      <c r="I116" s="68" t="s">
        <v>192</v>
      </c>
      <c r="J116" s="139"/>
      <c r="K116" s="140"/>
      <c r="L116" s="141"/>
    </row>
    <row r="117" spans="1:13" ht="16.5" thickTop="1" thickBot="1">
      <c r="A117" s="68" t="s">
        <v>192</v>
      </c>
      <c r="B117" s="155"/>
      <c r="C117" s="155"/>
      <c r="D117" s="155"/>
      <c r="E117" s="68" t="s">
        <v>192</v>
      </c>
      <c r="F117" s="155" t="s">
        <v>197</v>
      </c>
      <c r="G117" s="155"/>
      <c r="H117" s="155"/>
      <c r="I117" s="68" t="s">
        <v>192</v>
      </c>
      <c r="J117" s="139"/>
      <c r="K117" s="140"/>
      <c r="L117" s="141"/>
    </row>
    <row r="118" spans="1:13" ht="16.5" thickTop="1" thickBot="1">
      <c r="A118" s="68" t="s">
        <v>193</v>
      </c>
      <c r="B118" s="138"/>
      <c r="C118" s="138"/>
      <c r="D118" s="138"/>
      <c r="E118" s="68" t="s">
        <v>194</v>
      </c>
      <c r="F118" s="138">
        <v>44866</v>
      </c>
      <c r="G118" s="138"/>
      <c r="H118" s="138"/>
      <c r="I118" s="68" t="s">
        <v>192</v>
      </c>
      <c r="J118" s="139"/>
      <c r="K118" s="140"/>
      <c r="L118" s="141"/>
    </row>
    <row r="119" spans="1:13" ht="15.75" thickTop="1">
      <c r="A119" s="21"/>
      <c r="B119" s="21"/>
      <c r="C119" s="21"/>
      <c r="D119" s="21"/>
      <c r="E119" s="21"/>
      <c r="F119" s="21"/>
      <c r="G119" s="21"/>
      <c r="H119" s="21"/>
      <c r="I119" s="21"/>
      <c r="J119" s="21"/>
      <c r="K119" s="21"/>
      <c r="L119" s="21"/>
      <c r="M119" s="26"/>
    </row>
    <row r="120" spans="1:13">
      <c r="A120" s="21"/>
      <c r="B120" s="21"/>
      <c r="C120" s="21"/>
      <c r="D120" s="21"/>
      <c r="E120" s="21"/>
      <c r="F120" s="21"/>
      <c r="G120" s="21"/>
      <c r="H120" s="21"/>
      <c r="I120" s="21"/>
      <c r="J120" s="21"/>
      <c r="K120" s="21"/>
      <c r="L120" s="21"/>
      <c r="M120" s="26"/>
    </row>
    <row r="121" spans="1:13">
      <c r="A121" s="21"/>
      <c r="B121" s="21"/>
      <c r="C121" s="21"/>
      <c r="D121" s="21"/>
      <c r="E121" s="21"/>
      <c r="F121" s="21"/>
      <c r="G121" s="21"/>
      <c r="H121" s="21"/>
      <c r="I121" s="21"/>
      <c r="J121" s="21"/>
      <c r="K121" s="21"/>
      <c r="L121" s="21"/>
      <c r="M121" s="26"/>
    </row>
  </sheetData>
  <sheetProtection formatCells="0" formatColumns="0" formatRows="0" insertColumns="0" insertHyperlinks="0" deleteColumns="0" deleteRows="0" sort="0" autoFilter="0" pivotTables="0"/>
  <autoFilter ref="A25:AW62" xr:uid="{00000000-0009-0000-0000-000000000000}"/>
  <mergeCells count="578">
    <mergeCell ref="A26:A49"/>
    <mergeCell ref="B26:B49"/>
    <mergeCell ref="C26:C49"/>
    <mergeCell ref="D26:D49"/>
    <mergeCell ref="AC77:AC80"/>
    <mergeCell ref="AD77:AD80"/>
    <mergeCell ref="AE77:AE80"/>
    <mergeCell ref="R73:R76"/>
    <mergeCell ref="S73:S76"/>
    <mergeCell ref="B69:B72"/>
    <mergeCell ref="B73:B76"/>
    <mergeCell ref="B77:B80"/>
    <mergeCell ref="G26:G29"/>
    <mergeCell ref="O30:O33"/>
    <mergeCell ref="P30:P33"/>
    <mergeCell ref="Q30:Q33"/>
    <mergeCell ref="R30:R33"/>
    <mergeCell ref="S30:S33"/>
    <mergeCell ref="P34:P37"/>
    <mergeCell ref="Q34:Q37"/>
    <mergeCell ref="R34:R37"/>
    <mergeCell ref="S34:S37"/>
    <mergeCell ref="AA30:AA33"/>
    <mergeCell ref="AB30:AB33"/>
    <mergeCell ref="L81:L84"/>
    <mergeCell ref="M81:M84"/>
    <mergeCell ref="L77:L80"/>
    <mergeCell ref="Y77:Y80"/>
    <mergeCell ref="Z77:Z80"/>
    <mergeCell ref="AQ81:AQ84"/>
    <mergeCell ref="T73:T76"/>
    <mergeCell ref="U73:U76"/>
    <mergeCell ref="V73:V76"/>
    <mergeCell ref="W73:W76"/>
    <mergeCell ref="AB73:AB76"/>
    <mergeCell ref="AC73:AC76"/>
    <mergeCell ref="AF77:AF80"/>
    <mergeCell ref="AG77:AG80"/>
    <mergeCell ref="AH77:AH80"/>
    <mergeCell ref="AI77:AI80"/>
    <mergeCell ref="P81:P84"/>
    <mergeCell ref="Q81:Q84"/>
    <mergeCell ref="R81:R84"/>
    <mergeCell ref="AK81:AM81"/>
    <mergeCell ref="AK82:AM82"/>
    <mergeCell ref="AK83:AM83"/>
    <mergeCell ref="AK84:AM84"/>
    <mergeCell ref="B111:D111"/>
    <mergeCell ref="B112:D112"/>
    <mergeCell ref="N73:N76"/>
    <mergeCell ref="O73:O76"/>
    <mergeCell ref="N77:N80"/>
    <mergeCell ref="O77:O80"/>
    <mergeCell ref="N81:N84"/>
    <mergeCell ref="O81:O84"/>
    <mergeCell ref="AH70:AI71"/>
    <mergeCell ref="I77:I80"/>
    <mergeCell ref="H77:H80"/>
    <mergeCell ref="K81:K84"/>
    <mergeCell ref="L73:L76"/>
    <mergeCell ref="M73:M76"/>
    <mergeCell ref="J90:O90"/>
    <mergeCell ref="P90:V90"/>
    <mergeCell ref="W90:AF90"/>
    <mergeCell ref="I107:L109"/>
    <mergeCell ref="J110:L110"/>
    <mergeCell ref="J111:L111"/>
    <mergeCell ref="S81:S84"/>
    <mergeCell ref="T81:T84"/>
    <mergeCell ref="U81:U84"/>
    <mergeCell ref="AG81:AG84"/>
    <mergeCell ref="AJ70:AJ72"/>
    <mergeCell ref="AJ77:AJ80"/>
    <mergeCell ref="AJ81:AJ84"/>
    <mergeCell ref="T70:U71"/>
    <mergeCell ref="V70:W71"/>
    <mergeCell ref="X70:Y71"/>
    <mergeCell ref="Z70:AA71"/>
    <mergeCell ref="AB70:AC71"/>
    <mergeCell ref="AD70:AE71"/>
    <mergeCell ref="AF70:AG71"/>
    <mergeCell ref="AD73:AD76"/>
    <mergeCell ref="AE73:AE76"/>
    <mergeCell ref="AF73:AF76"/>
    <mergeCell ref="AG73:AG76"/>
    <mergeCell ref="X73:X76"/>
    <mergeCell ref="Y73:Y76"/>
    <mergeCell ref="Z73:Z76"/>
    <mergeCell ref="AH81:AH84"/>
    <mergeCell ref="AI81:AI84"/>
    <mergeCell ref="AH73:AH76"/>
    <mergeCell ref="AI73:AI76"/>
    <mergeCell ref="AA73:AA76"/>
    <mergeCell ref="AA77:AA80"/>
    <mergeCell ref="AB77:AB80"/>
    <mergeCell ref="AK69:AQ70"/>
    <mergeCell ref="AK71:AM72"/>
    <mergeCell ref="AN71:AN72"/>
    <mergeCell ref="AO71:AO72"/>
    <mergeCell ref="AK73:AM73"/>
    <mergeCell ref="AK74:AM74"/>
    <mergeCell ref="AK75:AM75"/>
    <mergeCell ref="AK76:AM76"/>
    <mergeCell ref="AK77:AM77"/>
    <mergeCell ref="AQ73:AQ76"/>
    <mergeCell ref="AQ77:AQ80"/>
    <mergeCell ref="AK78:AM78"/>
    <mergeCell ref="AK79:AM79"/>
    <mergeCell ref="AK80:AM80"/>
    <mergeCell ref="B81:B84"/>
    <mergeCell ref="C69:D72"/>
    <mergeCell ref="C73:D76"/>
    <mergeCell ref="C77:D80"/>
    <mergeCell ref="C81:D84"/>
    <mergeCell ref="E69:E72"/>
    <mergeCell ref="E73:E76"/>
    <mergeCell ref="E77:E80"/>
    <mergeCell ref="E81:E84"/>
    <mergeCell ref="I81:I84"/>
    <mergeCell ref="J73:J76"/>
    <mergeCell ref="I73:I76"/>
    <mergeCell ref="AB23:AC24"/>
    <mergeCell ref="N23:O24"/>
    <mergeCell ref="P23:Q24"/>
    <mergeCell ref="W26:W29"/>
    <mergeCell ref="D24:D25"/>
    <mergeCell ref="A23:E23"/>
    <mergeCell ref="F23:M23"/>
    <mergeCell ref="N26:N29"/>
    <mergeCell ref="O26:O29"/>
    <mergeCell ref="P26:P29"/>
    <mergeCell ref="Q26:Q29"/>
    <mergeCell ref="J26:J29"/>
    <mergeCell ref="K26:K29"/>
    <mergeCell ref="L26:L29"/>
    <mergeCell ref="M26:M29"/>
    <mergeCell ref="T26:T29"/>
    <mergeCell ref="U26:U29"/>
    <mergeCell ref="V26:V29"/>
    <mergeCell ref="AC26:AC29"/>
    <mergeCell ref="H24:H25"/>
    <mergeCell ref="F26:F29"/>
    <mergeCell ref="F24:F25"/>
    <mergeCell ref="E26:E49"/>
    <mergeCell ref="J30:J33"/>
    <mergeCell ref="K30:K33"/>
    <mergeCell ref="L30:L33"/>
    <mergeCell ref="M30:M33"/>
    <mergeCell ref="N30:N33"/>
    <mergeCell ref="P38:P41"/>
    <mergeCell ref="A22:M22"/>
    <mergeCell ref="N22:AN22"/>
    <mergeCell ref="R23:S24"/>
    <mergeCell ref="T23:U24"/>
    <mergeCell ref="V23:W24"/>
    <mergeCell ref="X23:Y24"/>
    <mergeCell ref="Z23:AA24"/>
    <mergeCell ref="X46:X49"/>
    <mergeCell ref="T30:T33"/>
    <mergeCell ref="O38:O41"/>
    <mergeCell ref="Z26:Z29"/>
    <mergeCell ref="AA26:AA29"/>
    <mergeCell ref="AB26:AB29"/>
    <mergeCell ref="T46:T49"/>
    <mergeCell ref="AA46:AA49"/>
    <mergeCell ref="AB46:AB49"/>
    <mergeCell ref="AA38:AA41"/>
    <mergeCell ref="AB38:AB41"/>
    <mergeCell ref="AD26:AD29"/>
    <mergeCell ref="AE26:AE29"/>
    <mergeCell ref="R26:R29"/>
    <mergeCell ref="S26:S29"/>
    <mergeCell ref="X26:X29"/>
    <mergeCell ref="Y26:Y29"/>
    <mergeCell ref="AO22:AS23"/>
    <mergeCell ref="AO24:AO25"/>
    <mergeCell ref="AP24:AP25"/>
    <mergeCell ref="AR24:AR25"/>
    <mergeCell ref="AS24:AS25"/>
    <mergeCell ref="AD23:AE24"/>
    <mergeCell ref="AF23:AG24"/>
    <mergeCell ref="AH23:AI24"/>
    <mergeCell ref="AJ23:AK24"/>
    <mergeCell ref="AL23:AM24"/>
    <mergeCell ref="AN23:AN25"/>
    <mergeCell ref="AL26:AL29"/>
    <mergeCell ref="AM26:AM29"/>
    <mergeCell ref="AN26:AN29"/>
    <mergeCell ref="AS26:AS29"/>
    <mergeCell ref="AF26:AF29"/>
    <mergeCell ref="AG26:AG29"/>
    <mergeCell ref="AH26:AH29"/>
    <mergeCell ref="AI26:AI29"/>
    <mergeCell ref="AJ26:AJ29"/>
    <mergeCell ref="AK26:AK29"/>
    <mergeCell ref="X54:X57"/>
    <mergeCell ref="AS54:AS57"/>
    <mergeCell ref="AE54:AE57"/>
    <mergeCell ref="AF54:AF57"/>
    <mergeCell ref="AG54:AG57"/>
    <mergeCell ref="AH54:AH57"/>
    <mergeCell ref="AI54:AI57"/>
    <mergeCell ref="AJ54:AJ57"/>
    <mergeCell ref="Y54:Y57"/>
    <mergeCell ref="Z54:Z57"/>
    <mergeCell ref="AA54:AA57"/>
    <mergeCell ref="AB54:AB57"/>
    <mergeCell ref="AC54:AC57"/>
    <mergeCell ref="AD54:AD57"/>
    <mergeCell ref="AM46:AM49"/>
    <mergeCell ref="AN46:AN49"/>
    <mergeCell ref="AK54:AK57"/>
    <mergeCell ref="J46:J49"/>
    <mergeCell ref="K46:K49"/>
    <mergeCell ref="L46:L49"/>
    <mergeCell ref="M46:M49"/>
    <mergeCell ref="N46:N49"/>
    <mergeCell ref="R54:R57"/>
    <mergeCell ref="V54:V57"/>
    <mergeCell ref="W54:W57"/>
    <mergeCell ref="S54:S57"/>
    <mergeCell ref="T54:T57"/>
    <mergeCell ref="U54:U57"/>
    <mergeCell ref="R46:R49"/>
    <mergeCell ref="P54:P57"/>
    <mergeCell ref="U46:U49"/>
    <mergeCell ref="V46:V49"/>
    <mergeCell ref="W46:W49"/>
    <mergeCell ref="AL54:AL57"/>
    <mergeCell ref="AM54:AM57"/>
    <mergeCell ref="AN54:AN57"/>
    <mergeCell ref="AG46:AG49"/>
    <mergeCell ref="AH46:AH49"/>
    <mergeCell ref="H58:H61"/>
    <mergeCell ref="I58:I61"/>
    <mergeCell ref="O58:O61"/>
    <mergeCell ref="P58:P61"/>
    <mergeCell ref="Q58:Q61"/>
    <mergeCell ref="R58:R61"/>
    <mergeCell ref="S58:S61"/>
    <mergeCell ref="T58:T61"/>
    <mergeCell ref="J58:J61"/>
    <mergeCell ref="K58:K61"/>
    <mergeCell ref="L58:L61"/>
    <mergeCell ref="M58:M61"/>
    <mergeCell ref="N58:N61"/>
    <mergeCell ref="AA58:AA61"/>
    <mergeCell ref="AB58:AB61"/>
    <mergeCell ref="AC58:AC61"/>
    <mergeCell ref="AD58:AD61"/>
    <mergeCell ref="AE58:AE61"/>
    <mergeCell ref="AF58:AF61"/>
    <mergeCell ref="U58:U61"/>
    <mergeCell ref="V58:V61"/>
    <mergeCell ref="W58:W61"/>
    <mergeCell ref="X58:X61"/>
    <mergeCell ref="Y58:Y61"/>
    <mergeCell ref="Z58:Z61"/>
    <mergeCell ref="AM58:AM61"/>
    <mergeCell ref="AN58:AN61"/>
    <mergeCell ref="AS58:AS61"/>
    <mergeCell ref="AG58:AG61"/>
    <mergeCell ref="AH58:AH61"/>
    <mergeCell ref="AI58:AI61"/>
    <mergeCell ref="AJ58:AJ61"/>
    <mergeCell ref="AK58:AK61"/>
    <mergeCell ref="AL58:AL61"/>
    <mergeCell ref="AI46:AI49"/>
    <mergeCell ref="AJ46:AJ49"/>
    <mergeCell ref="AK46:AK49"/>
    <mergeCell ref="AL46:AL49"/>
    <mergeCell ref="AC46:AC49"/>
    <mergeCell ref="AD46:AD49"/>
    <mergeCell ref="AE46:AE49"/>
    <mergeCell ref="AF46:AF49"/>
    <mergeCell ref="T34:T37"/>
    <mergeCell ref="Z34:Z37"/>
    <mergeCell ref="AC38:AC41"/>
    <mergeCell ref="AD38:AD41"/>
    <mergeCell ref="AE38:AE41"/>
    <mergeCell ref="AF38:AF41"/>
    <mergeCell ref="U38:U41"/>
    <mergeCell ref="V38:V41"/>
    <mergeCell ref="W38:W41"/>
    <mergeCell ref="X38:X41"/>
    <mergeCell ref="Y38:Y41"/>
    <mergeCell ref="Z38:Z41"/>
    <mergeCell ref="Y46:Y49"/>
    <mergeCell ref="Z46:Z49"/>
    <mergeCell ref="AA34:AA37"/>
    <mergeCell ref="AB34:AB37"/>
    <mergeCell ref="J34:J37"/>
    <mergeCell ref="K34:K37"/>
    <mergeCell ref="L34:L37"/>
    <mergeCell ref="M34:M37"/>
    <mergeCell ref="N34:N37"/>
    <mergeCell ref="R38:R41"/>
    <mergeCell ref="S38:S41"/>
    <mergeCell ref="T38:T41"/>
    <mergeCell ref="J38:J41"/>
    <mergeCell ref="K38:K41"/>
    <mergeCell ref="L38:L41"/>
    <mergeCell ref="M38:M41"/>
    <mergeCell ref="N38:N41"/>
    <mergeCell ref="Q38:Q41"/>
    <mergeCell ref="O46:O49"/>
    <mergeCell ref="P46:P49"/>
    <mergeCell ref="Q46:Q49"/>
    <mergeCell ref="S46:S49"/>
    <mergeCell ref="O34:O37"/>
    <mergeCell ref="AC30:AC33"/>
    <mergeCell ref="AD30:AD33"/>
    <mergeCell ref="AE30:AE33"/>
    <mergeCell ref="AF30:AF33"/>
    <mergeCell ref="U30:U33"/>
    <mergeCell ref="V30:V33"/>
    <mergeCell ref="W30:W33"/>
    <mergeCell ref="X30:X33"/>
    <mergeCell ref="Y30:Y33"/>
    <mergeCell ref="Z30:Z33"/>
    <mergeCell ref="AC34:AC37"/>
    <mergeCell ref="AD34:AD37"/>
    <mergeCell ref="AE34:AE37"/>
    <mergeCell ref="AF34:AF37"/>
    <mergeCell ref="U34:U37"/>
    <mergeCell ref="V34:V37"/>
    <mergeCell ref="W34:W37"/>
    <mergeCell ref="X34:X37"/>
    <mergeCell ref="Y34:Y37"/>
    <mergeCell ref="AM30:AM33"/>
    <mergeCell ref="AN30:AN33"/>
    <mergeCell ref="AS30:AS33"/>
    <mergeCell ref="AG30:AG33"/>
    <mergeCell ref="AH30:AH33"/>
    <mergeCell ref="AI30:AI33"/>
    <mergeCell ref="AJ30:AJ33"/>
    <mergeCell ref="AK30:AK33"/>
    <mergeCell ref="AL30:AL33"/>
    <mergeCell ref="AM34:AM37"/>
    <mergeCell ref="AN34:AN37"/>
    <mergeCell ref="AS34:AS37"/>
    <mergeCell ref="AG34:AG37"/>
    <mergeCell ref="AH34:AH37"/>
    <mergeCell ref="AI34:AI37"/>
    <mergeCell ref="AJ34:AJ37"/>
    <mergeCell ref="AK34:AK37"/>
    <mergeCell ref="AL34:AL37"/>
    <mergeCell ref="AM38:AM41"/>
    <mergeCell ref="AN38:AN41"/>
    <mergeCell ref="AS38:AS41"/>
    <mergeCell ref="AG38:AG41"/>
    <mergeCell ref="AH38:AH41"/>
    <mergeCell ref="AI38:AI41"/>
    <mergeCell ref="AJ38:AJ41"/>
    <mergeCell ref="AK38:AK41"/>
    <mergeCell ref="AL38:AL41"/>
    <mergeCell ref="Q54:Q57"/>
    <mergeCell ref="AS42:AS45"/>
    <mergeCell ref="AG42:AG45"/>
    <mergeCell ref="AH42:AH45"/>
    <mergeCell ref="AI42:AI45"/>
    <mergeCell ref="AJ42:AJ45"/>
    <mergeCell ref="AK42:AK45"/>
    <mergeCell ref="AL42:AL45"/>
    <mergeCell ref="AA42:AA45"/>
    <mergeCell ref="AB42:AB45"/>
    <mergeCell ref="AC42:AC45"/>
    <mergeCell ref="AD42:AD45"/>
    <mergeCell ref="AE42:AE45"/>
    <mergeCell ref="AF42:AF45"/>
    <mergeCell ref="U42:U45"/>
    <mergeCell ref="V42:V45"/>
    <mergeCell ref="W42:W45"/>
    <mergeCell ref="X42:X45"/>
    <mergeCell ref="Y42:Y45"/>
    <mergeCell ref="Z42:Z45"/>
    <mergeCell ref="AS46:AS49"/>
    <mergeCell ref="AM42:AM45"/>
    <mergeCell ref="AN42:AN45"/>
    <mergeCell ref="AS50:AS53"/>
    <mergeCell ref="O42:O45"/>
    <mergeCell ref="P42:P45"/>
    <mergeCell ref="Q42:Q45"/>
    <mergeCell ref="R42:R45"/>
    <mergeCell ref="S42:S45"/>
    <mergeCell ref="T42:T45"/>
    <mergeCell ref="J42:J45"/>
    <mergeCell ref="K42:K45"/>
    <mergeCell ref="L42:L45"/>
    <mergeCell ref="M42:M45"/>
    <mergeCell ref="N42:N45"/>
    <mergeCell ref="H50:H53"/>
    <mergeCell ref="I50:I53"/>
    <mergeCell ref="O50:O53"/>
    <mergeCell ref="P50:P53"/>
    <mergeCell ref="AN50:AN53"/>
    <mergeCell ref="AM50:AM53"/>
    <mergeCell ref="AG50:AG53"/>
    <mergeCell ref="AH50:AH53"/>
    <mergeCell ref="AI50:AI53"/>
    <mergeCell ref="AJ50:AJ53"/>
    <mergeCell ref="AK50:AK53"/>
    <mergeCell ref="AL50:AL53"/>
    <mergeCell ref="AA50:AA53"/>
    <mergeCell ref="AB50:AB53"/>
    <mergeCell ref="AC50:AC53"/>
    <mergeCell ref="AD50:AD53"/>
    <mergeCell ref="AE50:AE53"/>
    <mergeCell ref="AF50:AF53"/>
    <mergeCell ref="U50:U53"/>
    <mergeCell ref="V50:V53"/>
    <mergeCell ref="W50:W53"/>
    <mergeCell ref="X50:X53"/>
    <mergeCell ref="Y50:Y53"/>
    <mergeCell ref="Z50:Z53"/>
    <mergeCell ref="Q50:Q53"/>
    <mergeCell ref="R50:R53"/>
    <mergeCell ref="S50:S53"/>
    <mergeCell ref="T50:T53"/>
    <mergeCell ref="J50:J53"/>
    <mergeCell ref="K50:K53"/>
    <mergeCell ref="L50:L53"/>
    <mergeCell ref="M50:M53"/>
    <mergeCell ref="N50:N53"/>
    <mergeCell ref="A19:AS19"/>
    <mergeCell ref="J24:J25"/>
    <mergeCell ref="K24:K25"/>
    <mergeCell ref="L24:L25"/>
    <mergeCell ref="M24:M25"/>
    <mergeCell ref="AP62:AR62"/>
    <mergeCell ref="A24:A25"/>
    <mergeCell ref="B24:B25"/>
    <mergeCell ref="C24:C25"/>
    <mergeCell ref="E24:E25"/>
    <mergeCell ref="AQ24:AQ25"/>
    <mergeCell ref="H30:H33"/>
    <mergeCell ref="I30:I33"/>
    <mergeCell ref="H34:H37"/>
    <mergeCell ref="I34:I37"/>
    <mergeCell ref="H38:H41"/>
    <mergeCell ref="I38:I41"/>
    <mergeCell ref="H42:H45"/>
    <mergeCell ref="I42:I45"/>
    <mergeCell ref="H46:H49"/>
    <mergeCell ref="I46:I49"/>
    <mergeCell ref="H54:H57"/>
    <mergeCell ref="I54:I57"/>
    <mergeCell ref="G24:G25"/>
    <mergeCell ref="J70:K71"/>
    <mergeCell ref="L70:M71"/>
    <mergeCell ref="N70:O71"/>
    <mergeCell ref="P70:Q71"/>
    <mergeCell ref="R70:S71"/>
    <mergeCell ref="W81:W84"/>
    <mergeCell ref="X81:X84"/>
    <mergeCell ref="Y81:Y84"/>
    <mergeCell ref="Z81:Z84"/>
    <mergeCell ref="J81:J84"/>
    <mergeCell ref="J77:J80"/>
    <mergeCell ref="P73:P76"/>
    <mergeCell ref="Q73:Q76"/>
    <mergeCell ref="P77:P80"/>
    <mergeCell ref="Q77:Q80"/>
    <mergeCell ref="R77:R80"/>
    <mergeCell ref="S77:S80"/>
    <mergeCell ref="U77:U80"/>
    <mergeCell ref="V77:V80"/>
    <mergeCell ref="W77:W80"/>
    <mergeCell ref="X77:X80"/>
    <mergeCell ref="K73:K76"/>
    <mergeCell ref="K77:K80"/>
    <mergeCell ref="M77:M80"/>
    <mergeCell ref="B1:AQ2"/>
    <mergeCell ref="B3:AQ4"/>
    <mergeCell ref="A1:A4"/>
    <mergeCell ref="A110:D110"/>
    <mergeCell ref="AP71:AP72"/>
    <mergeCell ref="A73:A84"/>
    <mergeCell ref="V81:V84"/>
    <mergeCell ref="I69:I72"/>
    <mergeCell ref="H69:H72"/>
    <mergeCell ref="G69:G72"/>
    <mergeCell ref="AC81:AC84"/>
    <mergeCell ref="AD81:AD84"/>
    <mergeCell ref="AE81:AE84"/>
    <mergeCell ref="AF81:AF84"/>
    <mergeCell ref="AA81:AA84"/>
    <mergeCell ref="AQ71:AQ72"/>
    <mergeCell ref="I24:I25"/>
    <mergeCell ref="H26:H29"/>
    <mergeCell ref="I26:I29"/>
    <mergeCell ref="A92:AK92"/>
    <mergeCell ref="A93:AK93"/>
    <mergeCell ref="A89:P89"/>
    <mergeCell ref="R89:AI89"/>
    <mergeCell ref="B90:D90"/>
    <mergeCell ref="A69:A72"/>
    <mergeCell ref="AB81:AB84"/>
    <mergeCell ref="T77:T80"/>
    <mergeCell ref="AJ73:AJ76"/>
    <mergeCell ref="E110:H110"/>
    <mergeCell ref="F111:H111"/>
    <mergeCell ref="F50:F53"/>
    <mergeCell ref="G50:G53"/>
    <mergeCell ref="G58:G61"/>
    <mergeCell ref="F58:F61"/>
    <mergeCell ref="H81:H84"/>
    <mergeCell ref="F54:F57"/>
    <mergeCell ref="G54:G57"/>
    <mergeCell ref="F81:F84"/>
    <mergeCell ref="G73:G76"/>
    <mergeCell ref="G77:G80"/>
    <mergeCell ref="G81:G84"/>
    <mergeCell ref="D103:E103"/>
    <mergeCell ref="D104:E104"/>
    <mergeCell ref="B105:D105"/>
    <mergeCell ref="A107:D109"/>
    <mergeCell ref="E107:H109"/>
    <mergeCell ref="H73:H76"/>
    <mergeCell ref="J69:AJ69"/>
    <mergeCell ref="F30:F33"/>
    <mergeCell ref="G30:G33"/>
    <mergeCell ref="F34:F37"/>
    <mergeCell ref="G34:G37"/>
    <mergeCell ref="F38:F41"/>
    <mergeCell ref="G38:G41"/>
    <mergeCell ref="F42:F45"/>
    <mergeCell ref="G42:G45"/>
    <mergeCell ref="F46:F49"/>
    <mergeCell ref="G46:G49"/>
    <mergeCell ref="A50:A57"/>
    <mergeCell ref="B50:B57"/>
    <mergeCell ref="C50:C57"/>
    <mergeCell ref="D50:D57"/>
    <mergeCell ref="E50:E57"/>
    <mergeCell ref="F112:H112"/>
    <mergeCell ref="J112:L112"/>
    <mergeCell ref="A58:A61"/>
    <mergeCell ref="B58:B61"/>
    <mergeCell ref="C58:C61"/>
    <mergeCell ref="D58:D61"/>
    <mergeCell ref="E58:E61"/>
    <mergeCell ref="D95:E95"/>
    <mergeCell ref="D96:E96"/>
    <mergeCell ref="D97:E97"/>
    <mergeCell ref="D98:E98"/>
    <mergeCell ref="D99:E99"/>
    <mergeCell ref="D100:E100"/>
    <mergeCell ref="D101:E101"/>
    <mergeCell ref="D102:E102"/>
    <mergeCell ref="F69:F72"/>
    <mergeCell ref="F73:F76"/>
    <mergeCell ref="F77:F80"/>
    <mergeCell ref="A65:AS65"/>
    <mergeCell ref="B118:D118"/>
    <mergeCell ref="F118:H118"/>
    <mergeCell ref="J118:L118"/>
    <mergeCell ref="J54:J57"/>
    <mergeCell ref="K54:K57"/>
    <mergeCell ref="L54:L57"/>
    <mergeCell ref="M54:M57"/>
    <mergeCell ref="N54:N57"/>
    <mergeCell ref="O54:O57"/>
    <mergeCell ref="A113:D113"/>
    <mergeCell ref="E113:H113"/>
    <mergeCell ref="J113:L113"/>
    <mergeCell ref="B114:D114"/>
    <mergeCell ref="F114:H114"/>
    <mergeCell ref="J114:L114"/>
    <mergeCell ref="B115:D115"/>
    <mergeCell ref="F115:H115"/>
    <mergeCell ref="J115:L115"/>
    <mergeCell ref="A116:D116"/>
    <mergeCell ref="E116:H116"/>
    <mergeCell ref="J116:L116"/>
    <mergeCell ref="B117:D117"/>
    <mergeCell ref="F117:H117"/>
    <mergeCell ref="J117:L117"/>
  </mergeCells>
  <phoneticPr fontId="25" type="noConversion"/>
  <conditionalFormatting sqref="P42:Q42">
    <cfRule type="colorScale" priority="40">
      <colorScale>
        <cfvo type="min"/>
        <cfvo type="max"/>
        <color rgb="FFFFDB75"/>
        <color theme="9" tint="0.39997558519241921"/>
      </colorScale>
    </cfRule>
  </conditionalFormatting>
  <conditionalFormatting sqref="R42:AM42">
    <cfRule type="colorScale" priority="39">
      <colorScale>
        <cfvo type="min"/>
        <cfvo type="max"/>
        <color rgb="FFFFDB75"/>
        <color theme="9" tint="0.39997558519241921"/>
      </colorScale>
    </cfRule>
  </conditionalFormatting>
  <conditionalFormatting sqref="P50:S50 AM50">
    <cfRule type="colorScale" priority="22">
      <colorScale>
        <cfvo type="min"/>
        <cfvo type="max"/>
        <color rgb="FFFFDB75"/>
        <color theme="9" tint="0.39997558519241921"/>
      </colorScale>
    </cfRule>
  </conditionalFormatting>
  <conditionalFormatting sqref="L73:M73 L77:M77 L81:M81">
    <cfRule type="colorScale" priority="20">
      <colorScale>
        <cfvo type="min"/>
        <cfvo type="max"/>
        <color rgb="FFFFDB75"/>
        <color theme="9" tint="0.39997558519241921"/>
      </colorScale>
    </cfRule>
  </conditionalFormatting>
  <conditionalFormatting sqref="N73:AI73 AA81 AC81:AG81 AI81 N77:W77 Y77:AC77 AE77:AG77 AI77 N81:Y81">
    <cfRule type="colorScale" priority="21">
      <colorScale>
        <cfvo type="min"/>
        <cfvo type="max"/>
        <color rgb="FFFFDB75"/>
        <color theme="9" tint="0.39997558519241921"/>
      </colorScale>
    </cfRule>
  </conditionalFormatting>
  <conditionalFormatting sqref="Z81">
    <cfRule type="colorScale" priority="19">
      <colorScale>
        <cfvo type="min"/>
        <cfvo type="max"/>
        <color rgb="FFFFDB75"/>
        <color theme="9" tint="0.39997558519241921"/>
      </colorScale>
    </cfRule>
  </conditionalFormatting>
  <conditionalFormatting sqref="AB81">
    <cfRule type="colorScale" priority="18">
      <colorScale>
        <cfvo type="min"/>
        <cfvo type="max"/>
        <color rgb="FFFFDB75"/>
        <color theme="9" tint="0.39997558519241921"/>
      </colorScale>
    </cfRule>
  </conditionalFormatting>
  <conditionalFormatting sqref="AH81">
    <cfRule type="colorScale" priority="17">
      <colorScale>
        <cfvo type="min"/>
        <cfvo type="max"/>
        <color rgb="FFFFDB75"/>
        <color theme="9" tint="0.39997558519241921"/>
      </colorScale>
    </cfRule>
  </conditionalFormatting>
  <conditionalFormatting sqref="P26:Q26">
    <cfRule type="colorScale" priority="14">
      <colorScale>
        <cfvo type="min"/>
        <cfvo type="max"/>
        <color rgb="FFFFDB75"/>
        <color theme="9" tint="0.39997558519241921"/>
      </colorScale>
    </cfRule>
  </conditionalFormatting>
  <conditionalFormatting sqref="R26:AM26">
    <cfRule type="colorScale" priority="13">
      <colorScale>
        <cfvo type="min"/>
        <cfvo type="max"/>
        <color rgb="FFFFDB75"/>
        <color theme="9" tint="0.39997558519241921"/>
      </colorScale>
    </cfRule>
  </conditionalFormatting>
  <conditionalFormatting sqref="P30:Q30">
    <cfRule type="colorScale" priority="12">
      <colorScale>
        <cfvo type="min"/>
        <cfvo type="max"/>
        <color rgb="FFFFDB75"/>
        <color theme="9" tint="0.39997558519241921"/>
      </colorScale>
    </cfRule>
  </conditionalFormatting>
  <conditionalFormatting sqref="R30:AM30">
    <cfRule type="colorScale" priority="11">
      <colorScale>
        <cfvo type="min"/>
        <cfvo type="max"/>
        <color rgb="FFFFDB75"/>
        <color theme="9" tint="0.39997558519241921"/>
      </colorScale>
    </cfRule>
  </conditionalFormatting>
  <conditionalFormatting sqref="P34:Q34 P38:Q38">
    <cfRule type="colorScale" priority="10">
      <colorScale>
        <cfvo type="min"/>
        <cfvo type="max"/>
        <color rgb="FFFFDB75"/>
        <color theme="9" tint="0.39997558519241921"/>
      </colorScale>
    </cfRule>
  </conditionalFormatting>
  <conditionalFormatting sqref="R34:AM34 R38:AM38">
    <cfRule type="colorScale" priority="9">
      <colorScale>
        <cfvo type="min"/>
        <cfvo type="max"/>
        <color rgb="FFFFDB75"/>
        <color theme="9" tint="0.39997558519241921"/>
      </colorScale>
    </cfRule>
  </conditionalFormatting>
  <conditionalFormatting sqref="P46:Q46">
    <cfRule type="colorScale" priority="8">
      <colorScale>
        <cfvo type="min"/>
        <cfvo type="max"/>
        <color rgb="FFFFDB75"/>
        <color theme="9" tint="0.39997558519241921"/>
      </colorScale>
    </cfRule>
  </conditionalFormatting>
  <conditionalFormatting sqref="R46:AM46">
    <cfRule type="colorScale" priority="7">
      <colorScale>
        <cfvo type="min"/>
        <cfvo type="max"/>
        <color rgb="FFFFDB75"/>
        <color theme="9" tint="0.39997558519241921"/>
      </colorScale>
    </cfRule>
  </conditionalFormatting>
  <conditionalFormatting sqref="P54:Q54">
    <cfRule type="colorScale" priority="5">
      <colorScale>
        <cfvo type="min"/>
        <cfvo type="max"/>
        <color rgb="FFFFDB75"/>
        <color theme="9" tint="0.39997558519241921"/>
      </colorScale>
    </cfRule>
  </conditionalFormatting>
  <conditionalFormatting sqref="R54:AM54">
    <cfRule type="colorScale" priority="6">
      <colorScale>
        <cfvo type="min"/>
        <cfvo type="max"/>
        <color rgb="FFFFDB75"/>
        <color theme="9" tint="0.39997558519241921"/>
      </colorScale>
    </cfRule>
  </conditionalFormatting>
  <conditionalFormatting sqref="T50:AL50">
    <cfRule type="colorScale" priority="4">
      <colorScale>
        <cfvo type="min"/>
        <cfvo type="max"/>
        <color rgb="FFFFDB75"/>
        <color theme="9" tint="0.39997558519241921"/>
      </colorScale>
    </cfRule>
  </conditionalFormatting>
  <conditionalFormatting sqref="X77">
    <cfRule type="colorScale" priority="3">
      <colorScale>
        <cfvo type="min"/>
        <cfvo type="max"/>
        <color rgb="FFFFDB75"/>
        <color theme="9" tint="0.39997558519241921"/>
      </colorScale>
    </cfRule>
  </conditionalFormatting>
  <conditionalFormatting sqref="AD77">
    <cfRule type="colorScale" priority="2">
      <colorScale>
        <cfvo type="min"/>
        <cfvo type="max"/>
        <color rgb="FFFFDB75"/>
        <color theme="9" tint="0.39997558519241921"/>
      </colorScale>
    </cfRule>
  </conditionalFormatting>
  <conditionalFormatting sqref="AH77">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Hoja1!$C$4:$C$20</xm:f>
          </x14:formula1>
          <xm:sqref>G81 G77</xm:sqref>
        </x14:dataValidation>
        <x14:dataValidation type="list" allowBlank="1" showInputMessage="1" showErrorMessage="1" xr:uid="{00000000-0002-0000-0000-000001000000}">
          <x14:formula1>
            <xm:f>Hoja1!$C$22:$C$24</xm:f>
          </x14:formula1>
          <xm:sqref>C11</xm:sqref>
        </x14:dataValidation>
        <x14:dataValidation type="list" allowBlank="1" showInputMessage="1" showErrorMessage="1" xr:uid="{00000000-0002-0000-0000-000002000000}">
          <x14:formula1>
            <xm:f>Hoja1!$G$3:$G$20</xm:f>
          </x14:formula1>
          <xm:sqref>C13</xm:sqref>
        </x14:dataValidation>
        <x14:dataValidation type="list" allowBlank="1" showInputMessage="1" showErrorMessage="1" xr:uid="{00000000-0002-0000-0000-000003000000}">
          <x14:formula1>
            <xm:f>Hoja1!$K$3:$K$20</xm:f>
          </x14:formula1>
          <xm:sqref>C15</xm:sqref>
        </x14:dataValidation>
        <x14:dataValidation type="list" allowBlank="1" showInputMessage="1" showErrorMessage="1" xr:uid="{00000000-0002-0000-0000-000004000000}">
          <x14:formula1>
            <xm:f>Hoja1!$D$4:$D$172</xm:f>
          </x14:formula1>
          <xm:sqref>H73:H84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63667-E4E3-48B5-A884-BA7264BCCF77}">
  <sheetPr>
    <pageSetUpPr fitToPage="1"/>
  </sheetPr>
  <dimension ref="A1:AC63"/>
  <sheetViews>
    <sheetView showGridLines="0" view="pageBreakPreview" topLeftCell="A52" zoomScaleNormal="100" zoomScaleSheetLayoutView="100" workbookViewId="0">
      <selection activeCell="L75" sqref="L75"/>
    </sheetView>
  </sheetViews>
  <sheetFormatPr baseColWidth="10" defaultColWidth="5.140625" defaultRowHeight="13.5" customHeight="1"/>
  <cols>
    <col min="1" max="1" width="5.140625" style="129"/>
    <col min="2" max="2" width="14.28515625" style="129" customWidth="1"/>
    <col min="3" max="3" width="11.7109375" style="129" customWidth="1"/>
    <col min="4" max="4" width="12.7109375" style="71" customWidth="1"/>
    <col min="5" max="5" width="10.7109375" style="71" customWidth="1"/>
    <col min="6" max="12" width="7.42578125" style="129" customWidth="1"/>
    <col min="13" max="13" width="11.85546875" style="129" customWidth="1"/>
    <col min="14" max="23" width="7.42578125" style="129" customWidth="1"/>
    <col min="24" max="24" width="10.5703125" style="129" customWidth="1"/>
    <col min="25" max="25" width="41.140625" style="129" customWidth="1"/>
    <col min="26" max="26" width="11.7109375" style="129" customWidth="1"/>
    <col min="27" max="27" width="29.7109375" style="129" customWidth="1"/>
    <col min="28" max="28" width="16.28515625" style="70" customWidth="1"/>
    <col min="29" max="29" width="5.140625" style="70"/>
    <col min="30" max="16384" width="5.140625" style="129"/>
  </cols>
  <sheetData>
    <row r="1" spans="2:27" ht="15.6" customHeight="1">
      <c r="B1" s="392"/>
      <c r="C1" s="392"/>
      <c r="D1" s="392" t="s">
        <v>800</v>
      </c>
      <c r="E1" s="392"/>
      <c r="F1" s="392"/>
      <c r="G1" s="392"/>
      <c r="H1" s="392"/>
      <c r="I1" s="392"/>
      <c r="J1" s="392"/>
      <c r="K1" s="392"/>
      <c r="L1" s="392"/>
      <c r="M1" s="392"/>
      <c r="N1" s="392"/>
      <c r="O1" s="392"/>
      <c r="P1" s="392"/>
      <c r="Q1" s="392"/>
      <c r="R1" s="392"/>
      <c r="S1" s="406" t="s">
        <v>0</v>
      </c>
      <c r="T1" s="406"/>
      <c r="U1" s="406"/>
      <c r="V1" s="406" t="s">
        <v>798</v>
      </c>
      <c r="W1" s="406"/>
      <c r="X1" s="406"/>
    </row>
    <row r="2" spans="2:27" ht="12.75">
      <c r="B2" s="392"/>
      <c r="C2" s="392"/>
      <c r="D2" s="392"/>
      <c r="E2" s="392"/>
      <c r="F2" s="392"/>
      <c r="G2" s="392"/>
      <c r="H2" s="392"/>
      <c r="I2" s="392"/>
      <c r="J2" s="392"/>
      <c r="K2" s="392"/>
      <c r="L2" s="392"/>
      <c r="M2" s="392"/>
      <c r="N2" s="392"/>
      <c r="O2" s="392"/>
      <c r="P2" s="392"/>
      <c r="Q2" s="392"/>
      <c r="R2" s="392"/>
      <c r="S2" s="406" t="s">
        <v>1</v>
      </c>
      <c r="T2" s="406"/>
      <c r="U2" s="406"/>
      <c r="V2" s="410" t="s">
        <v>799</v>
      </c>
      <c r="W2" s="410"/>
      <c r="X2" s="410"/>
    </row>
    <row r="3" spans="2:27" ht="12.75">
      <c r="B3" s="392"/>
      <c r="C3" s="392"/>
      <c r="D3" s="392" t="s">
        <v>576</v>
      </c>
      <c r="E3" s="392"/>
      <c r="F3" s="392"/>
      <c r="G3" s="392"/>
      <c r="H3" s="392"/>
      <c r="I3" s="392"/>
      <c r="J3" s="392"/>
      <c r="K3" s="392"/>
      <c r="L3" s="392"/>
      <c r="M3" s="392"/>
      <c r="N3" s="392"/>
      <c r="O3" s="392"/>
      <c r="P3" s="392"/>
      <c r="Q3" s="392"/>
      <c r="R3" s="392"/>
      <c r="S3" s="406" t="s">
        <v>3</v>
      </c>
      <c r="T3" s="406"/>
      <c r="U3" s="406"/>
      <c r="V3" s="406" t="s">
        <v>4</v>
      </c>
      <c r="W3" s="406"/>
      <c r="X3" s="406"/>
    </row>
    <row r="4" spans="2:27" ht="15.6" customHeight="1">
      <c r="B4" s="392"/>
      <c r="C4" s="392"/>
      <c r="D4" s="392"/>
      <c r="E4" s="392"/>
      <c r="F4" s="392"/>
      <c r="G4" s="392"/>
      <c r="H4" s="392"/>
      <c r="I4" s="392"/>
      <c r="J4" s="392"/>
      <c r="K4" s="392"/>
      <c r="L4" s="392"/>
      <c r="M4" s="392"/>
      <c r="N4" s="392"/>
      <c r="O4" s="392"/>
      <c r="P4" s="392"/>
      <c r="Q4" s="392"/>
      <c r="R4" s="392"/>
      <c r="S4" s="406" t="s">
        <v>577</v>
      </c>
      <c r="T4" s="406"/>
      <c r="U4" s="406"/>
      <c r="V4" s="405">
        <v>44838</v>
      </c>
      <c r="W4" s="392"/>
      <c r="X4" s="392"/>
    </row>
    <row r="5" spans="2:27" ht="9" customHeight="1">
      <c r="B5" s="370"/>
      <c r="C5" s="371"/>
      <c r="D5" s="371"/>
      <c r="E5" s="371"/>
      <c r="F5" s="371"/>
      <c r="G5" s="371"/>
      <c r="H5" s="371"/>
      <c r="I5" s="371"/>
      <c r="J5" s="371"/>
      <c r="K5" s="371"/>
      <c r="L5" s="371"/>
      <c r="M5" s="371"/>
      <c r="N5" s="371"/>
      <c r="O5" s="371"/>
      <c r="P5" s="371"/>
      <c r="Q5" s="371"/>
      <c r="R5" s="371"/>
      <c r="S5" s="371"/>
      <c r="T5" s="371"/>
      <c r="U5" s="371"/>
      <c r="V5" s="371"/>
      <c r="W5" s="371"/>
      <c r="X5" s="372"/>
    </row>
    <row r="6" spans="2:27" ht="18.600000000000001" customHeight="1">
      <c r="B6" s="377" t="s">
        <v>578</v>
      </c>
      <c r="C6" s="378"/>
      <c r="D6" s="378"/>
      <c r="E6" s="378"/>
      <c r="F6" s="378"/>
      <c r="G6" s="378"/>
      <c r="H6" s="378"/>
      <c r="I6" s="378"/>
      <c r="J6" s="378"/>
      <c r="K6" s="378"/>
      <c r="L6" s="378"/>
      <c r="M6" s="378"/>
      <c r="N6" s="378"/>
      <c r="O6" s="378"/>
      <c r="P6" s="378"/>
      <c r="Q6" s="378"/>
      <c r="R6" s="378"/>
      <c r="S6" s="378"/>
      <c r="T6" s="378"/>
      <c r="U6" s="378"/>
      <c r="V6" s="378"/>
      <c r="W6" s="378"/>
      <c r="X6" s="379"/>
    </row>
    <row r="7" spans="2:27" ht="16.899999999999999" customHeight="1">
      <c r="B7" s="370" t="s">
        <v>579</v>
      </c>
      <c r="C7" s="371"/>
      <c r="D7" s="371"/>
      <c r="E7" s="371"/>
      <c r="F7" s="371"/>
      <c r="G7" s="371"/>
      <c r="H7" s="372"/>
      <c r="I7" s="370" t="s">
        <v>580</v>
      </c>
      <c r="J7" s="371"/>
      <c r="K7" s="371"/>
      <c r="L7" s="371"/>
      <c r="M7" s="371"/>
      <c r="N7" s="371"/>
      <c r="O7" s="371"/>
      <c r="P7" s="371"/>
      <c r="Q7" s="371"/>
      <c r="R7" s="371"/>
      <c r="S7" s="371"/>
      <c r="T7" s="372"/>
      <c r="U7" s="370" t="s">
        <v>581</v>
      </c>
      <c r="V7" s="371"/>
      <c r="W7" s="371"/>
      <c r="X7" s="372"/>
    </row>
    <row r="8" spans="2:27" ht="26.65" customHeight="1">
      <c r="B8" s="364" t="s">
        <v>582</v>
      </c>
      <c r="C8" s="365"/>
      <c r="D8" s="365"/>
      <c r="E8" s="365"/>
      <c r="F8" s="365"/>
      <c r="G8" s="365"/>
      <c r="H8" s="366"/>
      <c r="I8" s="364" t="s">
        <v>13</v>
      </c>
      <c r="J8" s="365"/>
      <c r="K8" s="365"/>
      <c r="L8" s="365"/>
      <c r="M8" s="365"/>
      <c r="N8" s="365"/>
      <c r="O8" s="365"/>
      <c r="P8" s="365"/>
      <c r="Q8" s="365"/>
      <c r="R8" s="365"/>
      <c r="S8" s="365"/>
      <c r="T8" s="366"/>
      <c r="U8" s="364" t="s">
        <v>583</v>
      </c>
      <c r="V8" s="365"/>
      <c r="W8" s="365"/>
      <c r="X8" s="366"/>
    </row>
    <row r="9" spans="2:27" ht="19.149999999999999" customHeight="1">
      <c r="B9" s="377" t="s">
        <v>584</v>
      </c>
      <c r="C9" s="378"/>
      <c r="D9" s="378"/>
      <c r="E9" s="378"/>
      <c r="F9" s="378"/>
      <c r="G9" s="378"/>
      <c r="H9" s="378"/>
      <c r="I9" s="378"/>
      <c r="J9" s="378"/>
      <c r="K9" s="378"/>
      <c r="L9" s="378"/>
      <c r="M9" s="378"/>
      <c r="N9" s="378"/>
      <c r="O9" s="378"/>
      <c r="P9" s="378"/>
      <c r="Q9" s="378"/>
      <c r="R9" s="378"/>
      <c r="S9" s="378"/>
      <c r="T9" s="378"/>
      <c r="U9" s="378"/>
      <c r="V9" s="378"/>
      <c r="W9" s="378"/>
      <c r="X9" s="379"/>
    </row>
    <row r="10" spans="2:27" ht="15" customHeight="1">
      <c r="B10" s="392" t="s">
        <v>585</v>
      </c>
      <c r="C10" s="392"/>
      <c r="D10" s="392"/>
      <c r="E10" s="392"/>
      <c r="F10" s="392"/>
      <c r="G10" s="370" t="s">
        <v>586</v>
      </c>
      <c r="H10" s="371"/>
      <c r="I10" s="371"/>
      <c r="J10" s="371"/>
      <c r="K10" s="371"/>
      <c r="L10" s="371"/>
      <c r="M10" s="371"/>
      <c r="N10" s="371"/>
      <c r="O10" s="372"/>
      <c r="P10" s="370" t="s">
        <v>587</v>
      </c>
      <c r="Q10" s="371"/>
      <c r="R10" s="371"/>
      <c r="S10" s="371"/>
      <c r="T10" s="371"/>
      <c r="U10" s="372"/>
      <c r="V10" s="370" t="s">
        <v>1</v>
      </c>
      <c r="W10" s="371"/>
      <c r="X10" s="372"/>
    </row>
    <row r="11" spans="2:27" ht="34.9" customHeight="1">
      <c r="B11" s="396" t="s">
        <v>588</v>
      </c>
      <c r="C11" s="396"/>
      <c r="D11" s="396"/>
      <c r="E11" s="396"/>
      <c r="F11" s="396"/>
      <c r="G11" s="393" t="s">
        <v>589</v>
      </c>
      <c r="H11" s="394"/>
      <c r="I11" s="394"/>
      <c r="J11" s="394"/>
      <c r="K11" s="394"/>
      <c r="L11" s="394"/>
      <c r="M11" s="394"/>
      <c r="N11" s="394"/>
      <c r="O11" s="395"/>
      <c r="P11" s="364" t="s">
        <v>590</v>
      </c>
      <c r="Q11" s="365"/>
      <c r="R11" s="365"/>
      <c r="S11" s="365"/>
      <c r="T11" s="365"/>
      <c r="U11" s="366"/>
      <c r="V11" s="398" t="s">
        <v>591</v>
      </c>
      <c r="W11" s="399"/>
      <c r="X11" s="400"/>
    </row>
    <row r="12" spans="2:27" ht="49.9" customHeight="1">
      <c r="B12" s="392" t="s">
        <v>592</v>
      </c>
      <c r="C12" s="392"/>
      <c r="D12" s="392"/>
      <c r="E12" s="392"/>
      <c r="F12" s="392" t="s">
        <v>593</v>
      </c>
      <c r="G12" s="392"/>
      <c r="H12" s="392"/>
      <c r="I12" s="392"/>
      <c r="J12" s="392"/>
      <c r="K12" s="392"/>
      <c r="L12" s="392"/>
      <c r="M12" s="392"/>
      <c r="N12" s="397" t="s">
        <v>594</v>
      </c>
      <c r="O12" s="397"/>
      <c r="P12" s="397"/>
      <c r="Q12" s="397"/>
      <c r="R12" s="397"/>
      <c r="S12" s="392" t="s">
        <v>595</v>
      </c>
      <c r="T12" s="392"/>
      <c r="U12" s="392"/>
      <c r="V12" s="392"/>
      <c r="W12" s="392"/>
      <c r="X12" s="392"/>
    </row>
    <row r="13" spans="2:27" ht="81.599999999999994" customHeight="1">
      <c r="B13" s="396" t="s">
        <v>596</v>
      </c>
      <c r="C13" s="396"/>
      <c r="D13" s="396"/>
      <c r="E13" s="396"/>
      <c r="F13" s="396" t="s">
        <v>59</v>
      </c>
      <c r="G13" s="396"/>
      <c r="H13" s="396"/>
      <c r="I13" s="396"/>
      <c r="J13" s="396"/>
      <c r="K13" s="396"/>
      <c r="L13" s="396"/>
      <c r="M13" s="396"/>
      <c r="N13" s="396" t="s">
        <v>597</v>
      </c>
      <c r="O13" s="396"/>
      <c r="P13" s="396"/>
      <c r="Q13" s="396"/>
      <c r="R13" s="396"/>
      <c r="S13" s="396" t="s">
        <v>597</v>
      </c>
      <c r="T13" s="396"/>
      <c r="U13" s="396"/>
      <c r="V13" s="396"/>
      <c r="W13" s="396"/>
      <c r="X13" s="396"/>
    </row>
    <row r="14" spans="2:27" ht="16.149999999999999" customHeight="1">
      <c r="B14" s="380" t="s">
        <v>598</v>
      </c>
      <c r="C14" s="381"/>
      <c r="D14" s="381"/>
      <c r="E14" s="381"/>
      <c r="F14" s="382"/>
      <c r="G14" s="386" t="s">
        <v>599</v>
      </c>
      <c r="H14" s="387"/>
      <c r="I14" s="387"/>
      <c r="J14" s="388"/>
      <c r="K14" s="380" t="s">
        <v>600</v>
      </c>
      <c r="L14" s="381"/>
      <c r="M14" s="381"/>
      <c r="N14" s="382"/>
      <c r="O14" s="370" t="s">
        <v>601</v>
      </c>
      <c r="P14" s="371"/>
      <c r="Q14" s="371"/>
      <c r="R14" s="371"/>
      <c r="S14" s="371"/>
      <c r="T14" s="371"/>
      <c r="U14" s="371"/>
      <c r="V14" s="371"/>
      <c r="W14" s="371"/>
      <c r="X14" s="372"/>
      <c r="Y14" s="89"/>
      <c r="Z14" s="89"/>
      <c r="AA14" s="89"/>
    </row>
    <row r="15" spans="2:27" ht="64.900000000000006" customHeight="1">
      <c r="B15" s="383"/>
      <c r="C15" s="384"/>
      <c r="D15" s="384"/>
      <c r="E15" s="384"/>
      <c r="F15" s="385"/>
      <c r="G15" s="389"/>
      <c r="H15" s="390"/>
      <c r="I15" s="390"/>
      <c r="J15" s="391"/>
      <c r="K15" s="383"/>
      <c r="L15" s="384"/>
      <c r="M15" s="384"/>
      <c r="N15" s="385"/>
      <c r="O15" s="370" t="s">
        <v>602</v>
      </c>
      <c r="P15" s="371"/>
      <c r="Q15" s="371"/>
      <c r="R15" s="372"/>
      <c r="S15" s="373" t="s">
        <v>603</v>
      </c>
      <c r="T15" s="374"/>
      <c r="U15" s="375"/>
      <c r="V15" s="373" t="s">
        <v>604</v>
      </c>
      <c r="W15" s="374"/>
      <c r="X15" s="375"/>
      <c r="Y15" s="89"/>
      <c r="Z15" s="89"/>
      <c r="AA15" s="89"/>
    </row>
    <row r="16" spans="2:27" ht="25.9" customHeight="1">
      <c r="B16" s="396" t="s">
        <v>605</v>
      </c>
      <c r="C16" s="396"/>
      <c r="D16" s="396"/>
      <c r="E16" s="396"/>
      <c r="F16" s="396"/>
      <c r="G16" s="411" t="s">
        <v>606</v>
      </c>
      <c r="H16" s="411"/>
      <c r="I16" s="411"/>
      <c r="J16" s="411"/>
      <c r="K16" s="411">
        <v>1</v>
      </c>
      <c r="L16" s="411"/>
      <c r="M16" s="411"/>
      <c r="N16" s="411"/>
      <c r="O16" s="98" t="s">
        <v>607</v>
      </c>
      <c r="P16" s="98" t="s">
        <v>608</v>
      </c>
      <c r="Q16" s="98" t="s">
        <v>609</v>
      </c>
      <c r="R16" s="98" t="s">
        <v>610</v>
      </c>
      <c r="S16" s="396" t="s">
        <v>611</v>
      </c>
      <c r="T16" s="396"/>
      <c r="U16" s="396"/>
      <c r="V16" s="416" t="s">
        <v>608</v>
      </c>
      <c r="W16" s="416"/>
      <c r="X16" s="416"/>
    </row>
    <row r="17" spans="2:27" ht="88.9" customHeight="1">
      <c r="B17" s="396"/>
      <c r="C17" s="396"/>
      <c r="D17" s="396"/>
      <c r="E17" s="396"/>
      <c r="F17" s="396"/>
      <c r="G17" s="411"/>
      <c r="H17" s="411"/>
      <c r="I17" s="411"/>
      <c r="J17" s="411"/>
      <c r="K17" s="411"/>
      <c r="L17" s="411"/>
      <c r="M17" s="411"/>
      <c r="N17" s="411"/>
      <c r="O17" s="131" t="s">
        <v>597</v>
      </c>
      <c r="P17" s="131">
        <v>1</v>
      </c>
      <c r="Q17" s="131">
        <v>1</v>
      </c>
      <c r="R17" s="131">
        <v>1</v>
      </c>
      <c r="S17" s="396"/>
      <c r="T17" s="396"/>
      <c r="U17" s="396"/>
      <c r="V17" s="416"/>
      <c r="W17" s="416"/>
      <c r="X17" s="416"/>
    </row>
    <row r="18" spans="2:27" ht="18" customHeight="1">
      <c r="B18" s="377" t="s">
        <v>612</v>
      </c>
      <c r="C18" s="378"/>
      <c r="D18" s="378"/>
      <c r="E18" s="378"/>
      <c r="F18" s="378"/>
      <c r="G18" s="378"/>
      <c r="H18" s="378"/>
      <c r="I18" s="378"/>
      <c r="J18" s="378"/>
      <c r="K18" s="378"/>
      <c r="L18" s="378"/>
      <c r="M18" s="378"/>
      <c r="N18" s="378"/>
      <c r="O18" s="378"/>
      <c r="P18" s="378"/>
      <c r="Q18" s="378"/>
      <c r="R18" s="378"/>
      <c r="S18" s="378"/>
      <c r="T18" s="378"/>
      <c r="U18" s="378"/>
      <c r="V18" s="378"/>
      <c r="W18" s="378"/>
      <c r="X18" s="379"/>
      <c r="Z18" s="129" t="s">
        <v>186</v>
      </c>
    </row>
    <row r="19" spans="2:27" ht="34.9" customHeight="1">
      <c r="B19" s="417" t="s">
        <v>613</v>
      </c>
      <c r="C19" s="386" t="s">
        <v>614</v>
      </c>
      <c r="D19" s="388"/>
      <c r="E19" s="386" t="s">
        <v>615</v>
      </c>
      <c r="F19" s="388"/>
      <c r="G19" s="407" t="s">
        <v>616</v>
      </c>
      <c r="H19" s="408"/>
      <c r="I19" s="408"/>
      <c r="J19" s="408"/>
      <c r="K19" s="408"/>
      <c r="L19" s="408"/>
      <c r="M19" s="408"/>
      <c r="N19" s="408"/>
      <c r="O19" s="408"/>
      <c r="P19" s="408"/>
      <c r="Q19" s="408"/>
      <c r="R19" s="409"/>
      <c r="S19" s="386" t="s">
        <v>617</v>
      </c>
      <c r="T19" s="387"/>
      <c r="U19" s="387"/>
      <c r="V19" s="387"/>
      <c r="W19" s="387"/>
      <c r="X19" s="388"/>
    </row>
    <row r="20" spans="2:27" ht="28.5" customHeight="1">
      <c r="B20" s="418"/>
      <c r="C20" s="389"/>
      <c r="D20" s="391"/>
      <c r="E20" s="389"/>
      <c r="F20" s="391"/>
      <c r="G20" s="370" t="s">
        <v>618</v>
      </c>
      <c r="H20" s="371"/>
      <c r="I20" s="372"/>
      <c r="J20" s="370" t="s">
        <v>619</v>
      </c>
      <c r="K20" s="371"/>
      <c r="L20" s="372"/>
      <c r="M20" s="373" t="s">
        <v>620</v>
      </c>
      <c r="N20" s="374"/>
      <c r="O20" s="375"/>
      <c r="P20" s="373" t="s">
        <v>621</v>
      </c>
      <c r="Q20" s="374"/>
      <c r="R20" s="375"/>
      <c r="S20" s="389"/>
      <c r="T20" s="390"/>
      <c r="U20" s="390"/>
      <c r="V20" s="390"/>
      <c r="W20" s="390"/>
      <c r="X20" s="391"/>
    </row>
    <row r="21" spans="2:27" ht="43.9" customHeight="1">
      <c r="B21" s="127" t="s">
        <v>622</v>
      </c>
      <c r="C21" s="393" t="s">
        <v>623</v>
      </c>
      <c r="D21" s="395"/>
      <c r="E21" s="403">
        <v>1</v>
      </c>
      <c r="F21" s="404"/>
      <c r="G21" s="403">
        <v>1</v>
      </c>
      <c r="H21" s="394"/>
      <c r="I21" s="395"/>
      <c r="J21" s="403" t="s">
        <v>624</v>
      </c>
      <c r="K21" s="394"/>
      <c r="L21" s="395"/>
      <c r="M21" s="403" t="s">
        <v>625</v>
      </c>
      <c r="N21" s="394"/>
      <c r="O21" s="395"/>
      <c r="P21" s="393" t="s">
        <v>626</v>
      </c>
      <c r="Q21" s="394"/>
      <c r="R21" s="395"/>
      <c r="S21" s="393" t="s">
        <v>627</v>
      </c>
      <c r="T21" s="394"/>
      <c r="U21" s="394"/>
      <c r="V21" s="394"/>
      <c r="W21" s="394"/>
      <c r="X21" s="395"/>
    </row>
    <row r="22" spans="2:27" ht="25.15" customHeight="1">
      <c r="B22" s="392" t="s">
        <v>628</v>
      </c>
      <c r="C22" s="392"/>
      <c r="D22" s="392"/>
      <c r="E22" s="392"/>
      <c r="F22" s="392"/>
      <c r="G22" s="392"/>
      <c r="H22" s="392"/>
      <c r="I22" s="392"/>
      <c r="J22" s="392"/>
      <c r="K22" s="392"/>
      <c r="L22" s="392"/>
      <c r="M22" s="392"/>
      <c r="N22" s="392" t="s">
        <v>629</v>
      </c>
      <c r="O22" s="392"/>
      <c r="P22" s="392"/>
      <c r="Q22" s="392"/>
      <c r="R22" s="392"/>
      <c r="S22" s="392"/>
      <c r="T22" s="392"/>
      <c r="U22" s="392"/>
      <c r="V22" s="392"/>
      <c r="W22" s="392"/>
      <c r="X22" s="392"/>
    </row>
    <row r="23" spans="2:27" ht="45.4" customHeight="1">
      <c r="B23" s="396" t="s">
        <v>630</v>
      </c>
      <c r="C23" s="396"/>
      <c r="D23" s="396"/>
      <c r="E23" s="396"/>
      <c r="F23" s="396"/>
      <c r="G23" s="396"/>
      <c r="H23" s="396"/>
      <c r="I23" s="396"/>
      <c r="J23" s="396"/>
      <c r="K23" s="396"/>
      <c r="L23" s="396"/>
      <c r="M23" s="396"/>
      <c r="N23" s="396" t="s">
        <v>631</v>
      </c>
      <c r="O23" s="396"/>
      <c r="P23" s="396"/>
      <c r="Q23" s="396"/>
      <c r="R23" s="396"/>
      <c r="S23" s="396"/>
      <c r="T23" s="396"/>
      <c r="U23" s="396"/>
      <c r="V23" s="396"/>
      <c r="W23" s="396"/>
      <c r="X23" s="396"/>
      <c r="AA23" s="87"/>
    </row>
    <row r="24" spans="2:27" ht="19.149999999999999" customHeight="1">
      <c r="B24" s="377" t="s">
        <v>632</v>
      </c>
      <c r="C24" s="378"/>
      <c r="D24" s="378"/>
      <c r="E24" s="378"/>
      <c r="F24" s="378"/>
      <c r="G24" s="378"/>
      <c r="H24" s="378"/>
      <c r="I24" s="378"/>
      <c r="J24" s="378"/>
      <c r="K24" s="378"/>
      <c r="L24" s="378"/>
      <c r="M24" s="378"/>
      <c r="N24" s="378"/>
      <c r="O24" s="378"/>
      <c r="P24" s="378"/>
      <c r="Q24" s="378"/>
      <c r="R24" s="378"/>
      <c r="S24" s="378"/>
      <c r="T24" s="378"/>
      <c r="U24" s="378"/>
      <c r="V24" s="378"/>
      <c r="W24" s="378"/>
      <c r="X24" s="379"/>
    </row>
    <row r="25" spans="2:27" ht="19.149999999999999" customHeight="1">
      <c r="B25" s="412" t="s">
        <v>633</v>
      </c>
      <c r="C25" s="413"/>
      <c r="D25" s="137" t="s">
        <v>634</v>
      </c>
      <c r="E25" s="373" t="s">
        <v>635</v>
      </c>
      <c r="F25" s="375"/>
      <c r="G25" s="370" t="s">
        <v>636</v>
      </c>
      <c r="H25" s="372"/>
      <c r="I25" s="370" t="s">
        <v>637</v>
      </c>
      <c r="J25" s="372"/>
      <c r="K25" s="370" t="s">
        <v>638</v>
      </c>
      <c r="L25" s="372"/>
      <c r="M25" s="132" t="s">
        <v>639</v>
      </c>
      <c r="N25" s="373" t="s">
        <v>640</v>
      </c>
      <c r="O25" s="375"/>
      <c r="P25" s="370" t="s">
        <v>641</v>
      </c>
      <c r="Q25" s="372"/>
      <c r="R25" s="370" t="s">
        <v>642</v>
      </c>
      <c r="S25" s="372"/>
      <c r="T25" s="373" t="s">
        <v>643</v>
      </c>
      <c r="U25" s="375"/>
      <c r="V25" s="373" t="s">
        <v>644</v>
      </c>
      <c r="W25" s="375"/>
      <c r="X25" s="137" t="s">
        <v>645</v>
      </c>
    </row>
    <row r="26" spans="2:27" ht="19.149999999999999" customHeight="1">
      <c r="B26" s="376" t="s">
        <v>646</v>
      </c>
      <c r="C26" s="376"/>
      <c r="D26" s="103">
        <v>2</v>
      </c>
      <c r="E26" s="419">
        <v>2</v>
      </c>
      <c r="F26" s="420"/>
      <c r="G26" s="364">
        <v>2</v>
      </c>
      <c r="H26" s="366"/>
      <c r="I26" s="364">
        <v>2</v>
      </c>
      <c r="J26" s="366"/>
      <c r="K26" s="364">
        <v>2</v>
      </c>
      <c r="L26" s="366"/>
      <c r="M26" s="83">
        <v>2</v>
      </c>
      <c r="N26" s="414">
        <v>2</v>
      </c>
      <c r="O26" s="415"/>
      <c r="P26" s="414">
        <v>2</v>
      </c>
      <c r="Q26" s="415"/>
      <c r="R26" s="414">
        <v>2</v>
      </c>
      <c r="S26" s="415"/>
      <c r="T26" s="364">
        <v>0</v>
      </c>
      <c r="U26" s="366"/>
      <c r="V26" s="364">
        <v>0</v>
      </c>
      <c r="W26" s="366"/>
      <c r="X26" s="83">
        <v>0</v>
      </c>
      <c r="Z26" s="88"/>
      <c r="AA26" s="88"/>
    </row>
    <row r="27" spans="2:27" ht="19.149999999999999" customHeight="1">
      <c r="B27" s="376" t="s">
        <v>647</v>
      </c>
      <c r="C27" s="376"/>
      <c r="D27" s="103">
        <v>2</v>
      </c>
      <c r="E27" s="419">
        <v>2</v>
      </c>
      <c r="F27" s="420"/>
      <c r="G27" s="364">
        <v>2</v>
      </c>
      <c r="H27" s="366"/>
      <c r="I27" s="364">
        <v>2</v>
      </c>
      <c r="J27" s="366"/>
      <c r="K27" s="364">
        <v>2</v>
      </c>
      <c r="L27" s="366"/>
      <c r="M27" s="83">
        <v>2</v>
      </c>
      <c r="N27" s="414">
        <v>2</v>
      </c>
      <c r="O27" s="415"/>
      <c r="P27" s="414">
        <v>2</v>
      </c>
      <c r="Q27" s="415"/>
      <c r="R27" s="414">
        <v>2</v>
      </c>
      <c r="S27" s="415"/>
      <c r="T27" s="364">
        <v>0</v>
      </c>
      <c r="U27" s="366"/>
      <c r="V27" s="364">
        <v>0</v>
      </c>
      <c r="W27" s="366"/>
      <c r="X27" s="83">
        <v>0</v>
      </c>
      <c r="Y27" s="87"/>
    </row>
    <row r="28" spans="2:27" ht="19.899999999999999" customHeight="1">
      <c r="B28" s="433" t="s">
        <v>648</v>
      </c>
      <c r="C28" s="433"/>
      <c r="D28" s="433"/>
      <c r="E28" s="433"/>
      <c r="F28" s="433"/>
      <c r="G28" s="433"/>
      <c r="H28" s="433"/>
      <c r="I28" s="433"/>
      <c r="J28" s="433"/>
      <c r="K28" s="433"/>
      <c r="L28" s="433"/>
      <c r="M28" s="433"/>
      <c r="N28" s="433"/>
      <c r="O28" s="433"/>
      <c r="P28" s="433"/>
      <c r="Q28" s="433"/>
      <c r="R28" s="433"/>
      <c r="S28" s="433"/>
      <c r="T28" s="433"/>
      <c r="U28" s="433"/>
      <c r="V28" s="433"/>
      <c r="W28" s="433"/>
      <c r="X28" s="433"/>
    </row>
    <row r="29" spans="2:27" ht="19.899999999999999" customHeight="1">
      <c r="B29" s="86"/>
      <c r="C29" s="77"/>
      <c r="D29" s="77"/>
      <c r="E29" s="77"/>
      <c r="F29" s="77"/>
      <c r="G29" s="77"/>
      <c r="H29" s="77"/>
      <c r="I29" s="77"/>
      <c r="J29" s="77"/>
      <c r="K29" s="77"/>
      <c r="L29" s="77"/>
      <c r="M29" s="77"/>
      <c r="N29" s="77"/>
      <c r="O29" s="77"/>
      <c r="P29" s="77"/>
      <c r="Q29" s="77"/>
      <c r="R29" s="77"/>
      <c r="S29" s="77"/>
      <c r="T29" s="77"/>
      <c r="U29" s="77"/>
      <c r="V29" s="77"/>
      <c r="W29" s="77"/>
      <c r="X29" s="85"/>
    </row>
    <row r="30" spans="2:27" ht="38.25">
      <c r="B30" s="132" t="s">
        <v>649</v>
      </c>
      <c r="C30" s="137" t="s">
        <v>650</v>
      </c>
      <c r="D30" s="137" t="s">
        <v>651</v>
      </c>
      <c r="E30" s="99" t="s">
        <v>652</v>
      </c>
      <c r="H30" s="423"/>
      <c r="I30" s="423"/>
      <c r="J30" s="423"/>
      <c r="K30" s="423"/>
      <c r="L30" s="423"/>
      <c r="M30" s="423"/>
      <c r="N30" s="423"/>
      <c r="O30" s="423"/>
      <c r="P30" s="423"/>
      <c r="Q30" s="423"/>
      <c r="R30" s="423"/>
      <c r="S30" s="426"/>
      <c r="T30" s="426"/>
      <c r="U30" s="426"/>
      <c r="V30" s="426"/>
      <c r="W30" s="426"/>
      <c r="X30" s="427"/>
    </row>
    <row r="31" spans="2:27" ht="17.649999999999999" customHeight="1">
      <c r="B31" s="83" t="s">
        <v>653</v>
      </c>
      <c r="C31" s="82">
        <f>IF(ISERROR($D$26/$D$27),0,$D$26/$D$27)</f>
        <v>1</v>
      </c>
      <c r="D31" s="81">
        <f t="shared" ref="D31:D42" si="0">$E$21</f>
        <v>1</v>
      </c>
      <c r="E31" s="438">
        <f>AVERAGE(C31:C42)*33</f>
        <v>24.75</v>
      </c>
      <c r="H31" s="434"/>
      <c r="I31" s="434"/>
      <c r="J31" s="423"/>
      <c r="K31" s="423"/>
      <c r="L31" s="77"/>
      <c r="M31" s="84"/>
      <c r="N31" s="434"/>
      <c r="O31" s="434"/>
      <c r="P31" s="434"/>
      <c r="Q31" s="434"/>
      <c r="R31" s="434"/>
      <c r="S31" s="424"/>
      <c r="T31" s="424"/>
      <c r="U31" s="424"/>
      <c r="V31" s="424"/>
      <c r="W31" s="424"/>
      <c r="X31" s="425"/>
    </row>
    <row r="32" spans="2:27" ht="17.649999999999999" customHeight="1">
      <c r="B32" s="83" t="s">
        <v>654</v>
      </c>
      <c r="C32" s="82">
        <f>IF(ISERROR($E$26/$E$27),0,$E$26/$E$27)</f>
        <v>1</v>
      </c>
      <c r="D32" s="81">
        <f t="shared" si="0"/>
        <v>1</v>
      </c>
      <c r="E32" s="439"/>
      <c r="H32" s="423"/>
      <c r="I32" s="423"/>
      <c r="J32" s="423"/>
      <c r="K32" s="423"/>
      <c r="L32" s="73"/>
      <c r="M32" s="77"/>
      <c r="N32" s="423"/>
      <c r="O32" s="423"/>
      <c r="P32" s="423"/>
      <c r="Q32" s="423"/>
      <c r="R32" s="423"/>
      <c r="S32" s="424"/>
      <c r="T32" s="424"/>
      <c r="U32" s="424"/>
      <c r="V32" s="424"/>
      <c r="W32" s="424"/>
      <c r="X32" s="425"/>
    </row>
    <row r="33" spans="1:27" ht="17.649999999999999" customHeight="1">
      <c r="B33" s="83" t="s">
        <v>655</v>
      </c>
      <c r="C33" s="82">
        <f>IF(ISERROR($G$26/$G$27),0,$G$26/$G$27)</f>
        <v>1</v>
      </c>
      <c r="D33" s="81">
        <f t="shared" si="0"/>
        <v>1</v>
      </c>
      <c r="E33" s="439"/>
      <c r="H33" s="423"/>
      <c r="I33" s="423"/>
      <c r="J33" s="423"/>
      <c r="K33" s="423"/>
      <c r="L33" s="73"/>
      <c r="M33" s="77"/>
      <c r="N33" s="423"/>
      <c r="O33" s="423"/>
      <c r="P33" s="423"/>
      <c r="Q33" s="423"/>
      <c r="R33" s="423"/>
      <c r="S33" s="424"/>
      <c r="T33" s="424"/>
      <c r="U33" s="424"/>
      <c r="V33" s="424"/>
      <c r="W33" s="424"/>
      <c r="X33" s="425"/>
    </row>
    <row r="34" spans="1:27" ht="17.649999999999999" customHeight="1">
      <c r="B34" s="83" t="s">
        <v>656</v>
      </c>
      <c r="C34" s="82">
        <f>IF(ISERROR($I$26/$I$27),0,$I$26/$I$27)</f>
        <v>1</v>
      </c>
      <c r="D34" s="81">
        <f t="shared" si="0"/>
        <v>1</v>
      </c>
      <c r="E34" s="439"/>
      <c r="H34" s="423"/>
      <c r="I34" s="423"/>
      <c r="J34" s="423"/>
      <c r="K34" s="423"/>
      <c r="L34" s="73"/>
      <c r="M34" s="77"/>
      <c r="N34" s="423"/>
      <c r="O34" s="423"/>
      <c r="P34" s="423"/>
      <c r="Q34" s="423"/>
      <c r="R34" s="423"/>
      <c r="S34" s="424"/>
      <c r="T34" s="424"/>
      <c r="U34" s="424"/>
      <c r="V34" s="424"/>
      <c r="W34" s="424"/>
      <c r="X34" s="425"/>
    </row>
    <row r="35" spans="1:27" ht="17.649999999999999" customHeight="1">
      <c r="B35" s="83" t="s">
        <v>657</v>
      </c>
      <c r="C35" s="82">
        <f>IF(ISERROR($K$26/$K$27),0,$K$26/$K$27)</f>
        <v>1</v>
      </c>
      <c r="D35" s="81">
        <f t="shared" si="0"/>
        <v>1</v>
      </c>
      <c r="E35" s="439"/>
      <c r="H35" s="423"/>
      <c r="I35" s="423"/>
      <c r="J35" s="423"/>
      <c r="K35" s="423"/>
      <c r="L35" s="73"/>
      <c r="M35" s="77"/>
      <c r="N35" s="423"/>
      <c r="O35" s="423"/>
      <c r="P35" s="423"/>
      <c r="Q35" s="423"/>
      <c r="R35" s="423"/>
      <c r="S35" s="424"/>
      <c r="T35" s="424"/>
      <c r="U35" s="424"/>
      <c r="V35" s="424"/>
      <c r="W35" s="424"/>
      <c r="X35" s="425"/>
    </row>
    <row r="36" spans="1:27" ht="17.649999999999999" customHeight="1">
      <c r="B36" s="83" t="s">
        <v>658</v>
      </c>
      <c r="C36" s="82">
        <f>IF(ISERROR($M$26/$M$27),0,$M$26/$M$27)</f>
        <v>1</v>
      </c>
      <c r="D36" s="81">
        <f t="shared" si="0"/>
        <v>1</v>
      </c>
      <c r="E36" s="439"/>
      <c r="H36" s="423"/>
      <c r="I36" s="423"/>
      <c r="J36" s="423"/>
      <c r="K36" s="423"/>
      <c r="L36" s="73"/>
      <c r="M36" s="77"/>
      <c r="N36" s="423"/>
      <c r="O36" s="423"/>
      <c r="P36" s="423"/>
      <c r="Q36" s="423"/>
      <c r="R36" s="423"/>
      <c r="S36" s="424"/>
      <c r="T36" s="424"/>
      <c r="U36" s="424"/>
      <c r="V36" s="424"/>
      <c r="W36" s="424"/>
      <c r="X36" s="425"/>
    </row>
    <row r="37" spans="1:27" ht="17.649999999999999" customHeight="1">
      <c r="B37" s="83" t="s">
        <v>659</v>
      </c>
      <c r="C37" s="82">
        <f>IF(ISERROR($N$26/$N$27),0,$N$26/$N$27)</f>
        <v>1</v>
      </c>
      <c r="D37" s="81">
        <f t="shared" si="0"/>
        <v>1</v>
      </c>
      <c r="E37" s="439"/>
      <c r="H37" s="423"/>
      <c r="I37" s="423"/>
      <c r="J37" s="423"/>
      <c r="K37" s="423"/>
      <c r="L37" s="73"/>
      <c r="M37" s="77"/>
      <c r="N37" s="423"/>
      <c r="O37" s="423"/>
      <c r="P37" s="423"/>
      <c r="Q37" s="423"/>
      <c r="R37" s="423"/>
      <c r="S37" s="424"/>
      <c r="T37" s="424"/>
      <c r="U37" s="424"/>
      <c r="V37" s="424"/>
      <c r="W37" s="424"/>
      <c r="X37" s="425"/>
    </row>
    <row r="38" spans="1:27" ht="17.649999999999999" customHeight="1">
      <c r="B38" s="83" t="s">
        <v>660</v>
      </c>
      <c r="C38" s="82">
        <f>IF(ISERROR($P$26/$P$27),0,$P$26/$P$27)</f>
        <v>1</v>
      </c>
      <c r="D38" s="81">
        <f t="shared" si="0"/>
        <v>1</v>
      </c>
      <c r="E38" s="439"/>
      <c r="H38" s="423"/>
      <c r="I38" s="423"/>
      <c r="J38" s="423"/>
      <c r="K38" s="423"/>
      <c r="L38" s="73"/>
      <c r="M38" s="77"/>
      <c r="N38" s="423"/>
      <c r="O38" s="423"/>
      <c r="P38" s="423"/>
      <c r="Q38" s="423"/>
      <c r="R38" s="423"/>
      <c r="S38" s="424"/>
      <c r="T38" s="424"/>
      <c r="U38" s="424"/>
      <c r="V38" s="424"/>
      <c r="W38" s="424"/>
      <c r="X38" s="425"/>
    </row>
    <row r="39" spans="1:27" ht="17.649999999999999" customHeight="1">
      <c r="B39" s="83" t="s">
        <v>661</v>
      </c>
      <c r="C39" s="82">
        <f>IF(ISERROR($R$26/$R$27),0,$R$26/$R$27)</f>
        <v>1</v>
      </c>
      <c r="D39" s="81">
        <f t="shared" si="0"/>
        <v>1</v>
      </c>
      <c r="E39" s="439"/>
      <c r="H39" s="423"/>
      <c r="I39" s="423"/>
      <c r="J39" s="423"/>
      <c r="K39" s="423"/>
      <c r="L39" s="73"/>
      <c r="M39" s="77"/>
      <c r="N39" s="423"/>
      <c r="O39" s="423"/>
      <c r="P39" s="423"/>
      <c r="Q39" s="423"/>
      <c r="R39" s="423"/>
      <c r="S39" s="424"/>
      <c r="T39" s="424"/>
      <c r="U39" s="424"/>
      <c r="V39" s="424"/>
      <c r="W39" s="424"/>
      <c r="X39" s="425"/>
    </row>
    <row r="40" spans="1:27" ht="17.649999999999999" customHeight="1">
      <c r="B40" s="83" t="s">
        <v>662</v>
      </c>
      <c r="C40" s="82">
        <f>IF(ISERROR($T$26/$T$27),0,$T$26/$T$27)</f>
        <v>0</v>
      </c>
      <c r="D40" s="81">
        <f t="shared" si="0"/>
        <v>1</v>
      </c>
      <c r="E40" s="439"/>
      <c r="H40" s="423"/>
      <c r="I40" s="423"/>
      <c r="J40" s="423"/>
      <c r="K40" s="423"/>
      <c r="L40" s="73"/>
      <c r="M40" s="77"/>
      <c r="N40" s="423"/>
      <c r="O40" s="423"/>
      <c r="P40" s="423"/>
      <c r="Q40" s="423"/>
      <c r="R40" s="423"/>
      <c r="S40" s="424"/>
      <c r="T40" s="424"/>
      <c r="U40" s="424"/>
      <c r="V40" s="424"/>
      <c r="W40" s="424"/>
      <c r="X40" s="425"/>
    </row>
    <row r="41" spans="1:27" ht="17.649999999999999" customHeight="1">
      <c r="B41" s="83" t="s">
        <v>663</v>
      </c>
      <c r="C41" s="82">
        <f>IF(ISERROR($V$26/$V$27),0,$V$26/$V$27)</f>
        <v>0</v>
      </c>
      <c r="D41" s="81">
        <f t="shared" si="0"/>
        <v>1</v>
      </c>
      <c r="E41" s="439"/>
      <c r="H41" s="423"/>
      <c r="I41" s="423"/>
      <c r="J41" s="423"/>
      <c r="K41" s="423"/>
      <c r="L41" s="73"/>
      <c r="M41" s="77"/>
      <c r="N41" s="423"/>
      <c r="O41" s="423"/>
      <c r="P41" s="423"/>
      <c r="Q41" s="423"/>
      <c r="R41" s="423"/>
      <c r="S41" s="424"/>
      <c r="T41" s="424"/>
      <c r="U41" s="424"/>
      <c r="V41" s="424"/>
      <c r="W41" s="424"/>
      <c r="X41" s="425"/>
    </row>
    <row r="42" spans="1:27" ht="17.25" customHeight="1">
      <c r="B42" s="83" t="s">
        <v>664</v>
      </c>
      <c r="C42" s="82">
        <f>IF(ISERROR($X$26/$X$27),0,$X$26/$X$27)</f>
        <v>0</v>
      </c>
      <c r="D42" s="81">
        <f t="shared" si="0"/>
        <v>1</v>
      </c>
      <c r="E42" s="440"/>
      <c r="H42" s="423"/>
      <c r="I42" s="423"/>
      <c r="J42" s="423"/>
      <c r="K42" s="423"/>
      <c r="L42" s="73"/>
      <c r="M42" s="77"/>
      <c r="N42" s="423"/>
      <c r="O42" s="423"/>
      <c r="P42" s="423"/>
      <c r="Q42" s="423"/>
      <c r="R42" s="423"/>
      <c r="S42" s="426"/>
      <c r="T42" s="426"/>
      <c r="U42" s="426"/>
      <c r="V42" s="426"/>
      <c r="W42" s="426"/>
      <c r="X42" s="427"/>
    </row>
    <row r="43" spans="1:27" ht="26.45" customHeight="1">
      <c r="B43" s="441" t="s">
        <v>665</v>
      </c>
      <c r="C43" s="442"/>
      <c r="D43" s="442"/>
      <c r="E43" s="443"/>
      <c r="L43" s="73"/>
      <c r="M43" s="77"/>
      <c r="X43" s="130"/>
    </row>
    <row r="44" spans="1:27" ht="17.25" customHeight="1">
      <c r="B44" s="80"/>
      <c r="C44" s="74"/>
      <c r="D44" s="79"/>
      <c r="E44" s="79"/>
      <c r="L44" s="73"/>
      <c r="M44" s="77"/>
      <c r="X44" s="130"/>
    </row>
    <row r="45" spans="1:27" ht="17.25" customHeight="1">
      <c r="B45" s="80"/>
      <c r="C45" s="74"/>
      <c r="D45" s="79"/>
      <c r="E45" s="79"/>
      <c r="L45" s="73"/>
      <c r="M45" s="77"/>
      <c r="X45" s="130"/>
    </row>
    <row r="46" spans="1:27" ht="15.75" customHeight="1">
      <c r="B46" s="432" t="s">
        <v>666</v>
      </c>
      <c r="C46" s="432"/>
      <c r="D46" s="432"/>
      <c r="E46" s="432"/>
      <c r="F46" s="432"/>
      <c r="G46" s="432"/>
      <c r="H46" s="432"/>
      <c r="I46" s="432"/>
      <c r="J46" s="432"/>
      <c r="K46" s="432"/>
      <c r="L46" s="432"/>
      <c r="M46" s="432"/>
      <c r="N46" s="432"/>
      <c r="O46" s="432"/>
      <c r="P46" s="432"/>
      <c r="Q46" s="432"/>
      <c r="R46" s="432"/>
      <c r="S46" s="432"/>
      <c r="T46" s="432"/>
      <c r="U46" s="432"/>
      <c r="V46" s="432"/>
      <c r="W46" s="432"/>
      <c r="X46" s="432"/>
      <c r="Z46" s="78"/>
    </row>
    <row r="47" spans="1:27" ht="112.5" customHeight="1">
      <c r="A47" s="100"/>
      <c r="B47" s="428" t="s">
        <v>783</v>
      </c>
      <c r="C47" s="429"/>
      <c r="D47" s="429"/>
      <c r="E47" s="429"/>
      <c r="F47" s="429"/>
      <c r="G47" s="429"/>
      <c r="H47" s="429"/>
      <c r="I47" s="429"/>
      <c r="J47" s="429"/>
      <c r="K47" s="429"/>
      <c r="L47" s="429"/>
      <c r="M47" s="429"/>
      <c r="N47" s="429"/>
      <c r="O47" s="429"/>
      <c r="P47" s="429"/>
      <c r="Q47" s="429"/>
      <c r="R47" s="429"/>
      <c r="S47" s="429"/>
      <c r="T47" s="429"/>
      <c r="U47" s="429"/>
      <c r="V47" s="429"/>
      <c r="W47" s="429"/>
      <c r="X47" s="430"/>
      <c r="Y47" s="77"/>
      <c r="Z47" s="77"/>
      <c r="AA47" s="77"/>
    </row>
    <row r="48" spans="1:27" ht="18" customHeight="1">
      <c r="B48" s="431" t="s">
        <v>667</v>
      </c>
      <c r="C48" s="431"/>
      <c r="D48" s="431"/>
      <c r="E48" s="431"/>
      <c r="F48" s="431"/>
      <c r="G48" s="431"/>
      <c r="H48" s="431"/>
      <c r="I48" s="431"/>
      <c r="J48" s="431"/>
      <c r="K48" s="431"/>
      <c r="L48" s="431"/>
      <c r="M48" s="431"/>
      <c r="N48" s="431"/>
      <c r="O48" s="431"/>
      <c r="P48" s="431"/>
      <c r="Q48" s="431"/>
      <c r="R48" s="431"/>
      <c r="S48" s="431"/>
      <c r="T48" s="431"/>
      <c r="U48" s="431"/>
      <c r="V48" s="431"/>
      <c r="W48" s="431"/>
      <c r="X48" s="431"/>
      <c r="Y48" s="75"/>
      <c r="Z48" s="74"/>
      <c r="AA48" s="73"/>
    </row>
    <row r="49" spans="2:27" ht="96" customHeight="1">
      <c r="B49" s="452" t="s">
        <v>668</v>
      </c>
      <c r="C49" s="421"/>
      <c r="D49" s="421"/>
      <c r="E49" s="421"/>
      <c r="F49" s="421"/>
      <c r="G49" s="421"/>
      <c r="H49" s="421"/>
      <c r="I49" s="421"/>
      <c r="J49" s="421"/>
      <c r="K49" s="421"/>
      <c r="L49" s="421"/>
      <c r="M49" s="421"/>
      <c r="N49" s="421"/>
      <c r="O49" s="421"/>
      <c r="P49" s="421"/>
      <c r="Q49" s="421"/>
      <c r="R49" s="421"/>
      <c r="S49" s="421"/>
      <c r="T49" s="421"/>
      <c r="U49" s="421"/>
      <c r="V49" s="421"/>
      <c r="W49" s="421"/>
      <c r="X49" s="422"/>
      <c r="Y49" s="75"/>
      <c r="Z49" s="74"/>
      <c r="AA49" s="73"/>
    </row>
    <row r="50" spans="2:27" ht="16.149999999999999" customHeight="1">
      <c r="B50" s="431" t="s">
        <v>669</v>
      </c>
      <c r="C50" s="431"/>
      <c r="D50" s="431"/>
      <c r="E50" s="431"/>
      <c r="F50" s="431"/>
      <c r="G50" s="431"/>
      <c r="H50" s="431"/>
      <c r="I50" s="431"/>
      <c r="J50" s="431"/>
      <c r="K50" s="431"/>
      <c r="L50" s="431"/>
      <c r="M50" s="431"/>
      <c r="N50" s="431"/>
      <c r="O50" s="431"/>
      <c r="P50" s="431"/>
      <c r="Q50" s="431"/>
      <c r="R50" s="431"/>
      <c r="S50" s="431"/>
      <c r="T50" s="431"/>
      <c r="U50" s="431"/>
      <c r="V50" s="431"/>
      <c r="W50" s="431"/>
      <c r="X50" s="431"/>
      <c r="Y50" s="75"/>
      <c r="Z50" s="74"/>
      <c r="AA50" s="73"/>
    </row>
    <row r="51" spans="2:27" ht="15.6" customHeight="1">
      <c r="B51" s="76" t="s">
        <v>1</v>
      </c>
      <c r="C51" s="436" t="s">
        <v>670</v>
      </c>
      <c r="D51" s="437"/>
      <c r="E51" s="435" t="s">
        <v>671</v>
      </c>
      <c r="F51" s="436"/>
      <c r="G51" s="436"/>
      <c r="H51" s="436"/>
      <c r="I51" s="436"/>
      <c r="J51" s="436"/>
      <c r="K51" s="437"/>
      <c r="L51" s="435" t="s">
        <v>672</v>
      </c>
      <c r="M51" s="436"/>
      <c r="N51" s="436"/>
      <c r="O51" s="436"/>
      <c r="P51" s="436"/>
      <c r="Q51" s="436"/>
      <c r="R51" s="436"/>
      <c r="S51" s="437"/>
      <c r="T51" s="435" t="s">
        <v>673</v>
      </c>
      <c r="U51" s="436"/>
      <c r="V51" s="436"/>
      <c r="W51" s="436"/>
      <c r="X51" s="437"/>
      <c r="Y51" s="75"/>
      <c r="Z51" s="74"/>
      <c r="AA51" s="73"/>
    </row>
    <row r="52" spans="2:27" ht="36.75" customHeight="1">
      <c r="B52" s="128">
        <v>1</v>
      </c>
      <c r="C52" s="444">
        <v>44715</v>
      </c>
      <c r="D52" s="396"/>
      <c r="E52" s="396" t="s">
        <v>674</v>
      </c>
      <c r="F52" s="396"/>
      <c r="G52" s="396"/>
      <c r="H52" s="396"/>
      <c r="I52" s="396"/>
      <c r="J52" s="396"/>
      <c r="K52" s="396"/>
      <c r="L52" s="396" t="s">
        <v>675</v>
      </c>
      <c r="M52" s="396"/>
      <c r="N52" s="396"/>
      <c r="O52" s="396"/>
      <c r="P52" s="396"/>
      <c r="Q52" s="396"/>
      <c r="R52" s="396"/>
      <c r="S52" s="396"/>
      <c r="T52" s="444">
        <v>44785</v>
      </c>
      <c r="U52" s="396"/>
      <c r="V52" s="396"/>
      <c r="W52" s="396"/>
      <c r="X52" s="396"/>
      <c r="Y52" s="75"/>
      <c r="Z52" s="74"/>
      <c r="AA52" s="73"/>
    </row>
    <row r="53" spans="2:27" ht="27.75" customHeight="1">
      <c r="B53" s="128"/>
      <c r="C53" s="444"/>
      <c r="D53" s="396"/>
      <c r="E53" s="396"/>
      <c r="F53" s="396"/>
      <c r="G53" s="396"/>
      <c r="H53" s="396"/>
      <c r="I53" s="396"/>
      <c r="J53" s="396"/>
      <c r="K53" s="396"/>
      <c r="L53" s="396"/>
      <c r="M53" s="396"/>
      <c r="N53" s="396"/>
      <c r="O53" s="396"/>
      <c r="P53" s="396"/>
      <c r="Q53" s="396"/>
      <c r="R53" s="396"/>
      <c r="S53" s="396"/>
      <c r="T53" s="396"/>
      <c r="U53" s="396"/>
      <c r="V53" s="396"/>
      <c r="W53" s="396"/>
      <c r="X53" s="396"/>
      <c r="Y53" s="75"/>
      <c r="Z53" s="74"/>
      <c r="AA53" s="73"/>
    </row>
    <row r="54" spans="2:27" ht="15" customHeight="1">
      <c r="B54" s="128"/>
      <c r="C54" s="396"/>
      <c r="D54" s="396"/>
      <c r="E54" s="396"/>
      <c r="F54" s="396"/>
      <c r="G54" s="396"/>
      <c r="H54" s="396"/>
      <c r="I54" s="396"/>
      <c r="J54" s="396"/>
      <c r="K54" s="396"/>
      <c r="L54" s="396"/>
      <c r="M54" s="396"/>
      <c r="N54" s="396"/>
      <c r="O54" s="396"/>
      <c r="P54" s="396"/>
      <c r="Q54" s="396"/>
      <c r="R54" s="396"/>
      <c r="S54" s="396"/>
      <c r="T54" s="396"/>
      <c r="U54" s="396"/>
      <c r="V54" s="396"/>
      <c r="W54" s="396"/>
      <c r="X54" s="396"/>
      <c r="Y54" s="75"/>
      <c r="Z54" s="74"/>
      <c r="AA54" s="73"/>
    </row>
    <row r="55" spans="2:27" ht="15" customHeight="1">
      <c r="B55" s="128"/>
      <c r="C55" s="396"/>
      <c r="D55" s="396"/>
      <c r="E55" s="396"/>
      <c r="F55" s="396"/>
      <c r="G55" s="396"/>
      <c r="H55" s="396"/>
      <c r="I55" s="396"/>
      <c r="J55" s="396"/>
      <c r="K55" s="396"/>
      <c r="L55" s="396"/>
      <c r="M55" s="396"/>
      <c r="N55" s="396"/>
      <c r="O55" s="396"/>
      <c r="P55" s="396"/>
      <c r="Q55" s="396"/>
      <c r="R55" s="396"/>
      <c r="S55" s="396"/>
      <c r="T55" s="396"/>
      <c r="U55" s="396"/>
      <c r="V55" s="396"/>
      <c r="W55" s="396"/>
      <c r="X55" s="396"/>
      <c r="Y55" s="75"/>
      <c r="Z55" s="74"/>
      <c r="AA55" s="73"/>
    </row>
    <row r="56" spans="2:27" ht="15" customHeight="1">
      <c r="B56" s="128"/>
      <c r="C56" s="396"/>
      <c r="D56" s="396"/>
      <c r="E56" s="396"/>
      <c r="F56" s="396"/>
      <c r="G56" s="396"/>
      <c r="H56" s="396"/>
      <c r="I56" s="396"/>
      <c r="J56" s="396"/>
      <c r="K56" s="396"/>
      <c r="L56" s="396"/>
      <c r="M56" s="396"/>
      <c r="N56" s="396"/>
      <c r="O56" s="396"/>
      <c r="P56" s="396"/>
      <c r="Q56" s="396"/>
      <c r="R56" s="396"/>
      <c r="S56" s="396"/>
      <c r="T56" s="396"/>
      <c r="U56" s="396"/>
      <c r="V56" s="396"/>
      <c r="W56" s="396"/>
      <c r="X56" s="396"/>
      <c r="Y56" s="75"/>
      <c r="Z56" s="74"/>
      <c r="AA56" s="73"/>
    </row>
    <row r="57" spans="2:27" ht="15.6" customHeight="1">
      <c r="B57" s="367" t="s">
        <v>676</v>
      </c>
      <c r="C57" s="368"/>
      <c r="D57" s="368"/>
      <c r="E57" s="368"/>
      <c r="F57" s="368"/>
      <c r="G57" s="368"/>
      <c r="H57" s="368"/>
      <c r="I57" s="368"/>
      <c r="J57" s="368"/>
      <c r="K57" s="368"/>
      <c r="L57" s="368"/>
      <c r="M57" s="368"/>
      <c r="N57" s="368"/>
      <c r="O57" s="368"/>
      <c r="P57" s="368"/>
      <c r="Q57" s="368"/>
      <c r="R57" s="368"/>
      <c r="S57" s="368"/>
      <c r="T57" s="368"/>
      <c r="U57" s="368"/>
      <c r="V57" s="368"/>
      <c r="W57" s="368"/>
      <c r="X57" s="369"/>
      <c r="Y57" s="75"/>
      <c r="Z57" s="74"/>
      <c r="AA57" s="73"/>
    </row>
    <row r="58" spans="2:27" ht="26.65" customHeight="1">
      <c r="B58" s="72" t="s">
        <v>677</v>
      </c>
      <c r="C58" s="393" t="s">
        <v>678</v>
      </c>
      <c r="D58" s="394"/>
      <c r="E58" s="394"/>
      <c r="F58" s="394"/>
      <c r="G58" s="394"/>
      <c r="H58" s="394"/>
      <c r="I58" s="394"/>
      <c r="J58" s="394"/>
      <c r="K58" s="394"/>
      <c r="L58" s="394"/>
      <c r="M58" s="395"/>
      <c r="N58" s="401" t="s">
        <v>679</v>
      </c>
      <c r="O58" s="402"/>
      <c r="P58" s="393" t="s">
        <v>680</v>
      </c>
      <c r="Q58" s="394"/>
      <c r="R58" s="394"/>
      <c r="S58" s="394"/>
      <c r="T58" s="394"/>
      <c r="U58" s="394"/>
      <c r="V58" s="394"/>
      <c r="W58" s="394"/>
      <c r="X58" s="395"/>
    </row>
    <row r="59" spans="2:27" ht="24.6" customHeight="1">
      <c r="B59" s="72" t="s">
        <v>681</v>
      </c>
      <c r="C59" s="393" t="s">
        <v>682</v>
      </c>
      <c r="D59" s="394"/>
      <c r="E59" s="394"/>
      <c r="F59" s="394"/>
      <c r="G59" s="394"/>
      <c r="H59" s="394"/>
      <c r="I59" s="394"/>
      <c r="J59" s="394"/>
      <c r="K59" s="394"/>
      <c r="L59" s="394"/>
      <c r="M59" s="395"/>
      <c r="N59" s="401" t="s">
        <v>679</v>
      </c>
      <c r="O59" s="402"/>
      <c r="P59" s="393" t="s">
        <v>794</v>
      </c>
      <c r="Q59" s="394"/>
      <c r="R59" s="394"/>
      <c r="S59" s="394"/>
      <c r="T59" s="394"/>
      <c r="U59" s="394"/>
      <c r="V59" s="394"/>
      <c r="W59" s="394"/>
      <c r="X59" s="395"/>
    </row>
    <row r="60" spans="2:27" ht="27.6" customHeight="1">
      <c r="B60" s="72" t="s">
        <v>683</v>
      </c>
      <c r="C60" s="393" t="s">
        <v>684</v>
      </c>
      <c r="D60" s="394"/>
      <c r="E60" s="394"/>
      <c r="F60" s="394"/>
      <c r="G60" s="394"/>
      <c r="H60" s="394"/>
      <c r="I60" s="394"/>
      <c r="J60" s="394"/>
      <c r="K60" s="394"/>
      <c r="L60" s="394"/>
      <c r="M60" s="395"/>
      <c r="N60" s="401" t="s">
        <v>679</v>
      </c>
      <c r="O60" s="402"/>
      <c r="P60" s="393" t="s">
        <v>795</v>
      </c>
      <c r="Q60" s="394"/>
      <c r="R60" s="394"/>
      <c r="S60" s="394"/>
      <c r="T60" s="394"/>
      <c r="U60" s="394"/>
      <c r="V60" s="394"/>
      <c r="W60" s="394"/>
      <c r="X60" s="395"/>
    </row>
    <row r="61" spans="2:27" ht="13.5" customHeight="1">
      <c r="B61" s="367" t="s">
        <v>685</v>
      </c>
      <c r="C61" s="368"/>
      <c r="D61" s="368"/>
      <c r="E61" s="368"/>
      <c r="F61" s="368"/>
      <c r="G61" s="368"/>
      <c r="H61" s="368"/>
      <c r="I61" s="368"/>
      <c r="J61" s="368"/>
      <c r="K61" s="368"/>
      <c r="L61" s="368"/>
      <c r="M61" s="368"/>
      <c r="N61" s="368"/>
      <c r="O61" s="368"/>
      <c r="P61" s="368"/>
      <c r="Q61" s="368"/>
      <c r="R61" s="368"/>
      <c r="S61" s="368"/>
      <c r="T61" s="368"/>
      <c r="U61" s="368"/>
      <c r="V61" s="368"/>
      <c r="W61" s="368"/>
      <c r="X61" s="369"/>
    </row>
    <row r="62" spans="2:27" ht="21.6" customHeight="1">
      <c r="B62" s="72" t="s">
        <v>686</v>
      </c>
      <c r="C62" s="393"/>
      <c r="D62" s="394"/>
      <c r="E62" s="394"/>
      <c r="F62" s="394"/>
      <c r="G62" s="394"/>
      <c r="H62" s="394"/>
      <c r="I62" s="394"/>
      <c r="J62" s="394"/>
      <c r="K62" s="394"/>
      <c r="L62" s="394"/>
      <c r="M62" s="395"/>
      <c r="N62" s="401" t="s">
        <v>679</v>
      </c>
      <c r="O62" s="402"/>
      <c r="P62" s="393"/>
      <c r="Q62" s="394"/>
      <c r="R62" s="394"/>
      <c r="S62" s="394"/>
      <c r="T62" s="394"/>
      <c r="U62" s="394"/>
      <c r="V62" s="394"/>
      <c r="W62" s="394"/>
      <c r="X62" s="395"/>
    </row>
    <row r="63" spans="2:27" ht="21.6" customHeight="1">
      <c r="B63" s="72" t="s">
        <v>686</v>
      </c>
      <c r="C63" s="393"/>
      <c r="D63" s="394"/>
      <c r="E63" s="394"/>
      <c r="F63" s="394"/>
      <c r="G63" s="394"/>
      <c r="H63" s="394"/>
      <c r="I63" s="394"/>
      <c r="J63" s="394"/>
      <c r="K63" s="394"/>
      <c r="L63" s="394"/>
      <c r="M63" s="395"/>
      <c r="N63" s="401" t="s">
        <v>679</v>
      </c>
      <c r="O63" s="402"/>
      <c r="P63" s="393"/>
      <c r="Q63" s="394"/>
      <c r="R63" s="394"/>
      <c r="S63" s="394"/>
      <c r="T63" s="394"/>
      <c r="U63" s="394"/>
      <c r="V63" s="394"/>
      <c r="W63" s="394"/>
      <c r="X63" s="395"/>
    </row>
  </sheetData>
  <sheetProtection selectLockedCells="1" selectUnlockedCells="1"/>
  <mergeCells count="200">
    <mergeCell ref="B61:X61"/>
    <mergeCell ref="C62:M62"/>
    <mergeCell ref="N62:O62"/>
    <mergeCell ref="P62:X62"/>
    <mergeCell ref="C63:M63"/>
    <mergeCell ref="N63:O63"/>
    <mergeCell ref="P63:X63"/>
    <mergeCell ref="C59:M59"/>
    <mergeCell ref="N59:O59"/>
    <mergeCell ref="P59:X59"/>
    <mergeCell ref="C60:M60"/>
    <mergeCell ref="N60:O60"/>
    <mergeCell ref="P60:X60"/>
    <mergeCell ref="C56:D56"/>
    <mergeCell ref="E56:K56"/>
    <mergeCell ref="L56:S56"/>
    <mergeCell ref="T56:X56"/>
    <mergeCell ref="B57:X57"/>
    <mergeCell ref="C58:M58"/>
    <mergeCell ref="N58:O58"/>
    <mergeCell ref="P58:X58"/>
    <mergeCell ref="C54:D54"/>
    <mergeCell ref="E54:K54"/>
    <mergeCell ref="L54:S54"/>
    <mergeCell ref="T54:X54"/>
    <mergeCell ref="C55:D55"/>
    <mergeCell ref="E55:K55"/>
    <mergeCell ref="L55:S55"/>
    <mergeCell ref="T55:X55"/>
    <mergeCell ref="C52:D52"/>
    <mergeCell ref="E52:K52"/>
    <mergeCell ref="L52:S52"/>
    <mergeCell ref="T52:X52"/>
    <mergeCell ref="C53:D53"/>
    <mergeCell ref="E53:K53"/>
    <mergeCell ref="L53:S53"/>
    <mergeCell ref="T53:X53"/>
    <mergeCell ref="B47:X47"/>
    <mergeCell ref="B48:X48"/>
    <mergeCell ref="B49:X49"/>
    <mergeCell ref="B50:X50"/>
    <mergeCell ref="C51:D51"/>
    <mergeCell ref="E51:K51"/>
    <mergeCell ref="L51:S51"/>
    <mergeCell ref="T51:X51"/>
    <mergeCell ref="H42:I42"/>
    <mergeCell ref="J42:K42"/>
    <mergeCell ref="N42:O42"/>
    <mergeCell ref="P42:R42"/>
    <mergeCell ref="B43:E43"/>
    <mergeCell ref="B46:X46"/>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P33:R33"/>
    <mergeCell ref="H34:I34"/>
    <mergeCell ref="J34:K34"/>
    <mergeCell ref="N34:O34"/>
    <mergeCell ref="P34:R34"/>
    <mergeCell ref="H35:I35"/>
    <mergeCell ref="J35:K35"/>
    <mergeCell ref="N35:O35"/>
    <mergeCell ref="P35:R35"/>
    <mergeCell ref="E31:E42"/>
    <mergeCell ref="J31:K31"/>
    <mergeCell ref="S31:X42"/>
    <mergeCell ref="H32:I32"/>
    <mergeCell ref="J32:K32"/>
    <mergeCell ref="N32:O32"/>
    <mergeCell ref="P32:R32"/>
    <mergeCell ref="H33:I33"/>
    <mergeCell ref="J33:K33"/>
    <mergeCell ref="N33:O33"/>
    <mergeCell ref="P27:Q27"/>
    <mergeCell ref="R27:S27"/>
    <mergeCell ref="T27:U27"/>
    <mergeCell ref="V27:W27"/>
    <mergeCell ref="B28:X28"/>
    <mergeCell ref="H30:I31"/>
    <mergeCell ref="J30:M30"/>
    <mergeCell ref="N30:O31"/>
    <mergeCell ref="P30:R31"/>
    <mergeCell ref="S30:X30"/>
    <mergeCell ref="P26:Q26"/>
    <mergeCell ref="R26:S26"/>
    <mergeCell ref="T26:U26"/>
    <mergeCell ref="V26:W26"/>
    <mergeCell ref="B27:C27"/>
    <mergeCell ref="E27:F27"/>
    <mergeCell ref="G27:H27"/>
    <mergeCell ref="I27:J27"/>
    <mergeCell ref="K27:L27"/>
    <mergeCell ref="N27:O27"/>
    <mergeCell ref="P25:Q25"/>
    <mergeCell ref="R25:S25"/>
    <mergeCell ref="T25:U25"/>
    <mergeCell ref="V25:W25"/>
    <mergeCell ref="B26:C26"/>
    <mergeCell ref="E26:F26"/>
    <mergeCell ref="G26:H26"/>
    <mergeCell ref="I26:J26"/>
    <mergeCell ref="K26:L26"/>
    <mergeCell ref="N26:O26"/>
    <mergeCell ref="B25:C25"/>
    <mergeCell ref="E25:F25"/>
    <mergeCell ref="G25:H25"/>
    <mergeCell ref="I25:J25"/>
    <mergeCell ref="K25:L25"/>
    <mergeCell ref="N25:O25"/>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7"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75183-D982-414A-9511-DD60C6564632}">
  <sheetPr>
    <pageSetUpPr fitToPage="1"/>
  </sheetPr>
  <dimension ref="B1:AC61"/>
  <sheetViews>
    <sheetView showGridLines="0" view="pageBreakPreview" zoomScaleNormal="100" zoomScaleSheetLayoutView="100" workbookViewId="0">
      <selection activeCell="D1" sqref="D1:R2"/>
    </sheetView>
  </sheetViews>
  <sheetFormatPr baseColWidth="10" defaultColWidth="5.140625" defaultRowHeight="13.5" customHeight="1"/>
  <cols>
    <col min="1" max="1" width="5.140625" style="129"/>
    <col min="2" max="2" width="15.7109375" style="129" customWidth="1"/>
    <col min="3" max="3" width="11.7109375" style="129" customWidth="1"/>
    <col min="4" max="4" width="12.7109375" style="71" customWidth="1"/>
    <col min="5" max="5" width="11.28515625" style="71" customWidth="1"/>
    <col min="6" max="12" width="7.42578125" style="129" customWidth="1"/>
    <col min="13" max="13" width="11.85546875" style="129" customWidth="1"/>
    <col min="14" max="23" width="7.42578125" style="129" customWidth="1"/>
    <col min="24" max="24" width="10.5703125" style="129" customWidth="1"/>
    <col min="25" max="25" width="41.140625" style="129" customWidth="1"/>
    <col min="26" max="26" width="11.7109375" style="129" customWidth="1"/>
    <col min="27" max="27" width="29.7109375" style="129" customWidth="1"/>
    <col min="28" max="28" width="16.28515625" style="70" customWidth="1"/>
    <col min="29" max="29" width="5.140625" style="70"/>
    <col min="30" max="16384" width="5.140625" style="129"/>
  </cols>
  <sheetData>
    <row r="1" spans="2:27" s="70" customFormat="1" ht="15.6" customHeight="1">
      <c r="B1" s="392"/>
      <c r="C1" s="392"/>
      <c r="D1" s="392" t="s">
        <v>800</v>
      </c>
      <c r="E1" s="392"/>
      <c r="F1" s="392"/>
      <c r="G1" s="392"/>
      <c r="H1" s="392"/>
      <c r="I1" s="392"/>
      <c r="J1" s="392"/>
      <c r="K1" s="392"/>
      <c r="L1" s="392"/>
      <c r="M1" s="392"/>
      <c r="N1" s="392"/>
      <c r="O1" s="392"/>
      <c r="P1" s="392"/>
      <c r="Q1" s="392"/>
      <c r="R1" s="392"/>
      <c r="S1" s="406" t="s">
        <v>0</v>
      </c>
      <c r="T1" s="406"/>
      <c r="U1" s="406"/>
      <c r="V1" s="406" t="s">
        <v>798</v>
      </c>
      <c r="W1" s="406"/>
      <c r="X1" s="406"/>
      <c r="Y1" s="129"/>
      <c r="Z1" s="129"/>
      <c r="AA1" s="129"/>
    </row>
    <row r="2" spans="2:27" s="70" customFormat="1" ht="12.75">
      <c r="B2" s="392"/>
      <c r="C2" s="392"/>
      <c r="D2" s="392"/>
      <c r="E2" s="392"/>
      <c r="F2" s="392"/>
      <c r="G2" s="392"/>
      <c r="H2" s="392"/>
      <c r="I2" s="392"/>
      <c r="J2" s="392"/>
      <c r="K2" s="392"/>
      <c r="L2" s="392"/>
      <c r="M2" s="392"/>
      <c r="N2" s="392"/>
      <c r="O2" s="392"/>
      <c r="P2" s="392"/>
      <c r="Q2" s="392"/>
      <c r="R2" s="392"/>
      <c r="S2" s="406" t="s">
        <v>1</v>
      </c>
      <c r="T2" s="406"/>
      <c r="U2" s="406"/>
      <c r="V2" s="410" t="s">
        <v>799</v>
      </c>
      <c r="W2" s="410"/>
      <c r="X2" s="410"/>
      <c r="Y2" s="129"/>
      <c r="Z2" s="129"/>
      <c r="AA2" s="129"/>
    </row>
    <row r="3" spans="2:27" s="70" customFormat="1" ht="12.75">
      <c r="B3" s="392"/>
      <c r="C3" s="392"/>
      <c r="D3" s="392" t="s">
        <v>576</v>
      </c>
      <c r="E3" s="392"/>
      <c r="F3" s="392"/>
      <c r="G3" s="392"/>
      <c r="H3" s="392"/>
      <c r="I3" s="392"/>
      <c r="J3" s="392"/>
      <c r="K3" s="392"/>
      <c r="L3" s="392"/>
      <c r="M3" s="392"/>
      <c r="N3" s="392"/>
      <c r="O3" s="392"/>
      <c r="P3" s="392"/>
      <c r="Q3" s="392"/>
      <c r="R3" s="392"/>
      <c r="S3" s="406" t="s">
        <v>3</v>
      </c>
      <c r="T3" s="406"/>
      <c r="U3" s="406"/>
      <c r="V3" s="406" t="s">
        <v>4</v>
      </c>
      <c r="W3" s="406"/>
      <c r="X3" s="406"/>
      <c r="Y3" s="129"/>
      <c r="Z3" s="129"/>
      <c r="AA3" s="129"/>
    </row>
    <row r="4" spans="2:27" s="70" customFormat="1" ht="15.6" customHeight="1">
      <c r="B4" s="392"/>
      <c r="C4" s="392"/>
      <c r="D4" s="392"/>
      <c r="E4" s="392"/>
      <c r="F4" s="392"/>
      <c r="G4" s="392"/>
      <c r="H4" s="392"/>
      <c r="I4" s="392"/>
      <c r="J4" s="392"/>
      <c r="K4" s="392"/>
      <c r="L4" s="392"/>
      <c r="M4" s="392"/>
      <c r="N4" s="392"/>
      <c r="O4" s="392"/>
      <c r="P4" s="392"/>
      <c r="Q4" s="392"/>
      <c r="R4" s="392"/>
      <c r="S4" s="406" t="s">
        <v>577</v>
      </c>
      <c r="T4" s="406"/>
      <c r="U4" s="406"/>
      <c r="V4" s="405">
        <v>44838</v>
      </c>
      <c r="W4" s="392"/>
      <c r="X4" s="392"/>
      <c r="Y4" s="129"/>
      <c r="Z4" s="129"/>
      <c r="AA4" s="129"/>
    </row>
    <row r="5" spans="2:27" s="70" customFormat="1" ht="9" customHeight="1">
      <c r="B5" s="370"/>
      <c r="C5" s="371"/>
      <c r="D5" s="371"/>
      <c r="E5" s="371"/>
      <c r="F5" s="371"/>
      <c r="G5" s="371"/>
      <c r="H5" s="371"/>
      <c r="I5" s="371"/>
      <c r="J5" s="371"/>
      <c r="K5" s="371"/>
      <c r="L5" s="371"/>
      <c r="M5" s="371"/>
      <c r="N5" s="371"/>
      <c r="O5" s="371"/>
      <c r="P5" s="371"/>
      <c r="Q5" s="371"/>
      <c r="R5" s="371"/>
      <c r="S5" s="371"/>
      <c r="T5" s="371"/>
      <c r="U5" s="371"/>
      <c r="V5" s="371"/>
      <c r="W5" s="371"/>
      <c r="X5" s="372"/>
      <c r="Y5" s="129"/>
      <c r="Z5" s="129"/>
      <c r="AA5" s="129"/>
    </row>
    <row r="6" spans="2:27" s="70" customFormat="1" ht="18.600000000000001" customHeight="1">
      <c r="B6" s="377" t="s">
        <v>578</v>
      </c>
      <c r="C6" s="378"/>
      <c r="D6" s="378"/>
      <c r="E6" s="378"/>
      <c r="F6" s="378"/>
      <c r="G6" s="378"/>
      <c r="H6" s="378"/>
      <c r="I6" s="378"/>
      <c r="J6" s="378"/>
      <c r="K6" s="378"/>
      <c r="L6" s="378"/>
      <c r="M6" s="378"/>
      <c r="N6" s="378"/>
      <c r="O6" s="378"/>
      <c r="P6" s="378"/>
      <c r="Q6" s="378"/>
      <c r="R6" s="378"/>
      <c r="S6" s="378"/>
      <c r="T6" s="378"/>
      <c r="U6" s="378"/>
      <c r="V6" s="378"/>
      <c r="W6" s="378"/>
      <c r="X6" s="379"/>
      <c r="Y6" s="129"/>
      <c r="Z6" s="129"/>
      <c r="AA6" s="129"/>
    </row>
    <row r="7" spans="2:27" s="70" customFormat="1" ht="16.899999999999999" customHeight="1">
      <c r="B7" s="370" t="s">
        <v>579</v>
      </c>
      <c r="C7" s="371"/>
      <c r="D7" s="371"/>
      <c r="E7" s="371"/>
      <c r="F7" s="371"/>
      <c r="G7" s="371"/>
      <c r="H7" s="372"/>
      <c r="I7" s="370" t="s">
        <v>580</v>
      </c>
      <c r="J7" s="371"/>
      <c r="K7" s="371"/>
      <c r="L7" s="371"/>
      <c r="M7" s="371"/>
      <c r="N7" s="371"/>
      <c r="O7" s="371"/>
      <c r="P7" s="371"/>
      <c r="Q7" s="371"/>
      <c r="R7" s="371"/>
      <c r="S7" s="371"/>
      <c r="T7" s="372"/>
      <c r="U7" s="370" t="s">
        <v>581</v>
      </c>
      <c r="V7" s="371"/>
      <c r="W7" s="371"/>
      <c r="X7" s="372"/>
      <c r="Y7" s="129"/>
      <c r="Z7" s="129"/>
      <c r="AA7" s="129"/>
    </row>
    <row r="8" spans="2:27" s="70" customFormat="1" ht="26.65" customHeight="1">
      <c r="B8" s="364" t="s">
        <v>582</v>
      </c>
      <c r="C8" s="365"/>
      <c r="D8" s="365"/>
      <c r="E8" s="365"/>
      <c r="F8" s="365"/>
      <c r="G8" s="365"/>
      <c r="H8" s="366"/>
      <c r="I8" s="364" t="s">
        <v>13</v>
      </c>
      <c r="J8" s="365"/>
      <c r="K8" s="365"/>
      <c r="L8" s="365"/>
      <c r="M8" s="365"/>
      <c r="N8" s="365"/>
      <c r="O8" s="365"/>
      <c r="P8" s="365"/>
      <c r="Q8" s="365"/>
      <c r="R8" s="365"/>
      <c r="S8" s="365"/>
      <c r="T8" s="366"/>
      <c r="U8" s="364" t="s">
        <v>583</v>
      </c>
      <c r="V8" s="365"/>
      <c r="W8" s="365"/>
      <c r="X8" s="366"/>
      <c r="Y8" s="129"/>
      <c r="Z8" s="129"/>
      <c r="AA8" s="129"/>
    </row>
    <row r="9" spans="2:27" s="70" customFormat="1" ht="19.149999999999999" customHeight="1">
      <c r="B9" s="377" t="s">
        <v>584</v>
      </c>
      <c r="C9" s="378"/>
      <c r="D9" s="378"/>
      <c r="E9" s="378"/>
      <c r="F9" s="378"/>
      <c r="G9" s="378"/>
      <c r="H9" s="378"/>
      <c r="I9" s="378"/>
      <c r="J9" s="378"/>
      <c r="K9" s="378"/>
      <c r="L9" s="378"/>
      <c r="M9" s="378"/>
      <c r="N9" s="378"/>
      <c r="O9" s="378"/>
      <c r="P9" s="378"/>
      <c r="Q9" s="378"/>
      <c r="R9" s="378"/>
      <c r="S9" s="378"/>
      <c r="T9" s="378"/>
      <c r="U9" s="378"/>
      <c r="V9" s="378"/>
      <c r="W9" s="378"/>
      <c r="X9" s="379"/>
      <c r="Y9" s="129"/>
      <c r="Z9" s="129"/>
      <c r="AA9" s="129"/>
    </row>
    <row r="10" spans="2:27" s="70" customFormat="1" ht="15" customHeight="1">
      <c r="B10" s="392" t="s">
        <v>585</v>
      </c>
      <c r="C10" s="392"/>
      <c r="D10" s="392"/>
      <c r="E10" s="392"/>
      <c r="F10" s="392"/>
      <c r="G10" s="370" t="s">
        <v>586</v>
      </c>
      <c r="H10" s="371"/>
      <c r="I10" s="371"/>
      <c r="J10" s="371"/>
      <c r="K10" s="371"/>
      <c r="L10" s="371"/>
      <c r="M10" s="371"/>
      <c r="N10" s="371"/>
      <c r="O10" s="372"/>
      <c r="P10" s="370" t="s">
        <v>587</v>
      </c>
      <c r="Q10" s="371"/>
      <c r="R10" s="371"/>
      <c r="S10" s="371"/>
      <c r="T10" s="371"/>
      <c r="U10" s="372"/>
      <c r="V10" s="370" t="s">
        <v>1</v>
      </c>
      <c r="W10" s="371"/>
      <c r="X10" s="372"/>
      <c r="Y10" s="129"/>
      <c r="Z10" s="129"/>
      <c r="AA10" s="129"/>
    </row>
    <row r="11" spans="2:27" s="70" customFormat="1" ht="34.9" customHeight="1">
      <c r="B11" s="396" t="s">
        <v>687</v>
      </c>
      <c r="C11" s="396"/>
      <c r="D11" s="396"/>
      <c r="E11" s="396"/>
      <c r="F11" s="396"/>
      <c r="G11" s="393" t="s">
        <v>589</v>
      </c>
      <c r="H11" s="394"/>
      <c r="I11" s="394"/>
      <c r="J11" s="394"/>
      <c r="K11" s="394"/>
      <c r="L11" s="394"/>
      <c r="M11" s="394"/>
      <c r="N11" s="394"/>
      <c r="O11" s="395"/>
      <c r="P11" s="364" t="s">
        <v>688</v>
      </c>
      <c r="Q11" s="365"/>
      <c r="R11" s="365"/>
      <c r="S11" s="365"/>
      <c r="T11" s="365"/>
      <c r="U11" s="366"/>
      <c r="V11" s="398" t="s">
        <v>591</v>
      </c>
      <c r="W11" s="399"/>
      <c r="X11" s="400"/>
      <c r="Y11" s="129"/>
      <c r="Z11" s="129"/>
      <c r="AA11" s="129"/>
    </row>
    <row r="12" spans="2:27" s="70" customFormat="1" ht="49.9" customHeight="1">
      <c r="B12" s="392" t="s">
        <v>592</v>
      </c>
      <c r="C12" s="392"/>
      <c r="D12" s="392"/>
      <c r="E12" s="392"/>
      <c r="F12" s="392" t="s">
        <v>593</v>
      </c>
      <c r="G12" s="392"/>
      <c r="H12" s="392"/>
      <c r="I12" s="392"/>
      <c r="J12" s="392"/>
      <c r="K12" s="392"/>
      <c r="L12" s="392"/>
      <c r="M12" s="392"/>
      <c r="N12" s="397" t="s">
        <v>594</v>
      </c>
      <c r="O12" s="397"/>
      <c r="P12" s="397"/>
      <c r="Q12" s="397"/>
      <c r="R12" s="397"/>
      <c r="S12" s="392" t="s">
        <v>595</v>
      </c>
      <c r="T12" s="392"/>
      <c r="U12" s="392"/>
      <c r="V12" s="392"/>
      <c r="W12" s="392"/>
      <c r="X12" s="392"/>
      <c r="Y12" s="129"/>
      <c r="Z12" s="129"/>
      <c r="AA12" s="129"/>
    </row>
    <row r="13" spans="2:27" s="70" customFormat="1" ht="81.599999999999994" customHeight="1">
      <c r="B13" s="396" t="s">
        <v>596</v>
      </c>
      <c r="C13" s="396"/>
      <c r="D13" s="396"/>
      <c r="E13" s="396"/>
      <c r="F13" s="396" t="s">
        <v>59</v>
      </c>
      <c r="G13" s="396"/>
      <c r="H13" s="396"/>
      <c r="I13" s="396"/>
      <c r="J13" s="396"/>
      <c r="K13" s="396"/>
      <c r="L13" s="396"/>
      <c r="M13" s="396"/>
      <c r="N13" s="396" t="s">
        <v>597</v>
      </c>
      <c r="O13" s="396"/>
      <c r="P13" s="396"/>
      <c r="Q13" s="396"/>
      <c r="R13" s="396"/>
      <c r="S13" s="396" t="s">
        <v>597</v>
      </c>
      <c r="T13" s="396"/>
      <c r="U13" s="396"/>
      <c r="V13" s="396"/>
      <c r="W13" s="396"/>
      <c r="X13" s="396"/>
      <c r="Y13" s="129"/>
      <c r="Z13" s="129"/>
      <c r="AA13" s="129"/>
    </row>
    <row r="14" spans="2:27" s="70" customFormat="1" ht="16.149999999999999" customHeight="1">
      <c r="B14" s="380" t="s">
        <v>598</v>
      </c>
      <c r="C14" s="381"/>
      <c r="D14" s="381"/>
      <c r="E14" s="381"/>
      <c r="F14" s="382"/>
      <c r="G14" s="386" t="s">
        <v>599</v>
      </c>
      <c r="H14" s="387"/>
      <c r="I14" s="387"/>
      <c r="J14" s="388"/>
      <c r="K14" s="380" t="s">
        <v>600</v>
      </c>
      <c r="L14" s="381"/>
      <c r="M14" s="381"/>
      <c r="N14" s="382"/>
      <c r="O14" s="370" t="s">
        <v>601</v>
      </c>
      <c r="P14" s="371"/>
      <c r="Q14" s="371"/>
      <c r="R14" s="371"/>
      <c r="S14" s="371"/>
      <c r="T14" s="371"/>
      <c r="U14" s="371"/>
      <c r="V14" s="371"/>
      <c r="W14" s="371"/>
      <c r="X14" s="372"/>
      <c r="Y14" s="89"/>
      <c r="Z14" s="89"/>
      <c r="AA14" s="89"/>
    </row>
    <row r="15" spans="2:27" s="70" customFormat="1" ht="64.900000000000006" customHeight="1">
      <c r="B15" s="383"/>
      <c r="C15" s="384"/>
      <c r="D15" s="384"/>
      <c r="E15" s="384"/>
      <c r="F15" s="385"/>
      <c r="G15" s="389"/>
      <c r="H15" s="390"/>
      <c r="I15" s="390"/>
      <c r="J15" s="391"/>
      <c r="K15" s="383"/>
      <c r="L15" s="384"/>
      <c r="M15" s="384"/>
      <c r="N15" s="385"/>
      <c r="O15" s="370" t="s">
        <v>602</v>
      </c>
      <c r="P15" s="371"/>
      <c r="Q15" s="371"/>
      <c r="R15" s="372"/>
      <c r="S15" s="373" t="s">
        <v>603</v>
      </c>
      <c r="T15" s="374"/>
      <c r="U15" s="375"/>
      <c r="V15" s="373" t="s">
        <v>604</v>
      </c>
      <c r="W15" s="374"/>
      <c r="X15" s="375"/>
      <c r="Y15" s="89"/>
      <c r="Z15" s="89"/>
      <c r="AA15" s="89"/>
    </row>
    <row r="16" spans="2:27" s="70" customFormat="1" ht="25.9" customHeight="1">
      <c r="B16" s="396" t="s">
        <v>689</v>
      </c>
      <c r="C16" s="396"/>
      <c r="D16" s="396"/>
      <c r="E16" s="396"/>
      <c r="F16" s="396"/>
      <c r="G16" s="411" t="s">
        <v>606</v>
      </c>
      <c r="H16" s="411"/>
      <c r="I16" s="411"/>
      <c r="J16" s="411"/>
      <c r="K16" s="411">
        <v>1</v>
      </c>
      <c r="L16" s="411"/>
      <c r="M16" s="411"/>
      <c r="N16" s="411"/>
      <c r="O16" s="98" t="s">
        <v>607</v>
      </c>
      <c r="P16" s="98" t="s">
        <v>608</v>
      </c>
      <c r="Q16" s="98" t="s">
        <v>609</v>
      </c>
      <c r="R16" s="98" t="s">
        <v>610</v>
      </c>
      <c r="S16" s="396" t="s">
        <v>690</v>
      </c>
      <c r="T16" s="396"/>
      <c r="U16" s="396"/>
      <c r="V16" s="416" t="s">
        <v>608</v>
      </c>
      <c r="W16" s="416"/>
      <c r="X16" s="416"/>
      <c r="Y16" s="129"/>
      <c r="Z16" s="129"/>
      <c r="AA16" s="129"/>
    </row>
    <row r="17" spans="2:27" s="70" customFormat="1" ht="88.9" customHeight="1">
      <c r="B17" s="396"/>
      <c r="C17" s="396"/>
      <c r="D17" s="396"/>
      <c r="E17" s="396"/>
      <c r="F17" s="396"/>
      <c r="G17" s="411"/>
      <c r="H17" s="411"/>
      <c r="I17" s="411"/>
      <c r="J17" s="411"/>
      <c r="K17" s="411"/>
      <c r="L17" s="411"/>
      <c r="M17" s="411"/>
      <c r="N17" s="411"/>
      <c r="O17" s="131">
        <v>1</v>
      </c>
      <c r="P17" s="131">
        <v>1</v>
      </c>
      <c r="Q17" s="131">
        <v>1</v>
      </c>
      <c r="R17" s="131">
        <v>1</v>
      </c>
      <c r="S17" s="396"/>
      <c r="T17" s="396"/>
      <c r="U17" s="396"/>
      <c r="V17" s="416"/>
      <c r="W17" s="416"/>
      <c r="X17" s="416"/>
      <c r="Y17" s="129"/>
      <c r="Z17" s="129"/>
      <c r="AA17" s="129"/>
    </row>
    <row r="18" spans="2:27" s="70" customFormat="1" ht="18" customHeight="1">
      <c r="B18" s="377" t="s">
        <v>612</v>
      </c>
      <c r="C18" s="378"/>
      <c r="D18" s="378"/>
      <c r="E18" s="378"/>
      <c r="F18" s="378"/>
      <c r="G18" s="378"/>
      <c r="H18" s="378"/>
      <c r="I18" s="378"/>
      <c r="J18" s="378"/>
      <c r="K18" s="378"/>
      <c r="L18" s="378"/>
      <c r="M18" s="378"/>
      <c r="N18" s="378"/>
      <c r="O18" s="378"/>
      <c r="P18" s="378"/>
      <c r="Q18" s="378"/>
      <c r="R18" s="378"/>
      <c r="S18" s="378"/>
      <c r="T18" s="378"/>
      <c r="U18" s="378"/>
      <c r="V18" s="378"/>
      <c r="W18" s="378"/>
      <c r="X18" s="379"/>
      <c r="Y18" s="129"/>
      <c r="Z18" s="129" t="s">
        <v>186</v>
      </c>
      <c r="AA18" s="129"/>
    </row>
    <row r="19" spans="2:27" s="70" customFormat="1" ht="34.9" customHeight="1">
      <c r="B19" s="417" t="s">
        <v>613</v>
      </c>
      <c r="C19" s="386" t="s">
        <v>614</v>
      </c>
      <c r="D19" s="388"/>
      <c r="E19" s="386" t="s">
        <v>615</v>
      </c>
      <c r="F19" s="388"/>
      <c r="G19" s="407" t="s">
        <v>616</v>
      </c>
      <c r="H19" s="408"/>
      <c r="I19" s="408"/>
      <c r="J19" s="408"/>
      <c r="K19" s="408"/>
      <c r="L19" s="408"/>
      <c r="M19" s="408"/>
      <c r="N19" s="408"/>
      <c r="O19" s="408"/>
      <c r="P19" s="408"/>
      <c r="Q19" s="408"/>
      <c r="R19" s="409"/>
      <c r="S19" s="386" t="s">
        <v>617</v>
      </c>
      <c r="T19" s="387"/>
      <c r="U19" s="387"/>
      <c r="V19" s="387"/>
      <c r="W19" s="387"/>
      <c r="X19" s="388"/>
      <c r="Y19" s="129"/>
      <c r="Z19" s="129"/>
      <c r="AA19" s="129"/>
    </row>
    <row r="20" spans="2:27" s="70" customFormat="1" ht="28.5" customHeight="1">
      <c r="B20" s="418"/>
      <c r="C20" s="389"/>
      <c r="D20" s="391"/>
      <c r="E20" s="389"/>
      <c r="F20" s="391"/>
      <c r="G20" s="370" t="s">
        <v>618</v>
      </c>
      <c r="H20" s="371"/>
      <c r="I20" s="372"/>
      <c r="J20" s="370" t="s">
        <v>619</v>
      </c>
      <c r="K20" s="371"/>
      <c r="L20" s="372"/>
      <c r="M20" s="373" t="s">
        <v>620</v>
      </c>
      <c r="N20" s="374"/>
      <c r="O20" s="375"/>
      <c r="P20" s="373" t="s">
        <v>621</v>
      </c>
      <c r="Q20" s="374"/>
      <c r="R20" s="375"/>
      <c r="S20" s="389"/>
      <c r="T20" s="390"/>
      <c r="U20" s="390"/>
      <c r="V20" s="390"/>
      <c r="W20" s="390"/>
      <c r="X20" s="391"/>
      <c r="Y20" s="129"/>
      <c r="Z20" s="129"/>
      <c r="AA20" s="129"/>
    </row>
    <row r="21" spans="2:27" s="70" customFormat="1" ht="43.9" customHeight="1">
      <c r="B21" s="127" t="s">
        <v>622</v>
      </c>
      <c r="C21" s="447" t="s">
        <v>623</v>
      </c>
      <c r="D21" s="448"/>
      <c r="E21" s="403">
        <v>1</v>
      </c>
      <c r="F21" s="404"/>
      <c r="G21" s="403">
        <v>1</v>
      </c>
      <c r="H21" s="394"/>
      <c r="I21" s="395"/>
      <c r="J21" s="403" t="s">
        <v>691</v>
      </c>
      <c r="K21" s="394"/>
      <c r="L21" s="395"/>
      <c r="M21" s="403" t="s">
        <v>692</v>
      </c>
      <c r="N21" s="394"/>
      <c r="O21" s="395"/>
      <c r="P21" s="393" t="s">
        <v>626</v>
      </c>
      <c r="Q21" s="394"/>
      <c r="R21" s="395"/>
      <c r="S21" s="393" t="s">
        <v>627</v>
      </c>
      <c r="T21" s="394"/>
      <c r="U21" s="394"/>
      <c r="V21" s="394"/>
      <c r="W21" s="394"/>
      <c r="X21" s="395"/>
      <c r="Y21" s="129"/>
      <c r="Z21" s="129"/>
      <c r="AA21" s="129"/>
    </row>
    <row r="22" spans="2:27" s="70" customFormat="1" ht="25.15" customHeight="1">
      <c r="B22" s="392" t="s">
        <v>628</v>
      </c>
      <c r="C22" s="392"/>
      <c r="D22" s="392"/>
      <c r="E22" s="392"/>
      <c r="F22" s="392"/>
      <c r="G22" s="392"/>
      <c r="H22" s="392"/>
      <c r="I22" s="392"/>
      <c r="J22" s="392"/>
      <c r="K22" s="392"/>
      <c r="L22" s="392"/>
      <c r="M22" s="392"/>
      <c r="N22" s="392" t="s">
        <v>629</v>
      </c>
      <c r="O22" s="392"/>
      <c r="P22" s="392"/>
      <c r="Q22" s="392"/>
      <c r="R22" s="392"/>
      <c r="S22" s="392"/>
      <c r="T22" s="392"/>
      <c r="U22" s="392"/>
      <c r="V22" s="392"/>
      <c r="W22" s="392"/>
      <c r="X22" s="392"/>
      <c r="Y22" s="129"/>
      <c r="Z22" s="129"/>
      <c r="AA22" s="129"/>
    </row>
    <row r="23" spans="2:27" s="70" customFormat="1" ht="45.4" customHeight="1">
      <c r="B23" s="396" t="s">
        <v>693</v>
      </c>
      <c r="C23" s="396"/>
      <c r="D23" s="396"/>
      <c r="E23" s="396"/>
      <c r="F23" s="396"/>
      <c r="G23" s="396"/>
      <c r="H23" s="396"/>
      <c r="I23" s="396"/>
      <c r="J23" s="396"/>
      <c r="K23" s="396"/>
      <c r="L23" s="396"/>
      <c r="M23" s="396"/>
      <c r="N23" s="396" t="s">
        <v>694</v>
      </c>
      <c r="O23" s="396"/>
      <c r="P23" s="396"/>
      <c r="Q23" s="396"/>
      <c r="R23" s="396"/>
      <c r="S23" s="396"/>
      <c r="T23" s="396"/>
      <c r="U23" s="396"/>
      <c r="V23" s="396"/>
      <c r="W23" s="396"/>
      <c r="X23" s="396"/>
      <c r="Y23" s="129"/>
      <c r="Z23" s="129"/>
      <c r="AA23" s="87"/>
    </row>
    <row r="24" spans="2:27" s="70" customFormat="1" ht="19.149999999999999" customHeight="1">
      <c r="B24" s="377" t="s">
        <v>632</v>
      </c>
      <c r="C24" s="378"/>
      <c r="D24" s="378"/>
      <c r="E24" s="378"/>
      <c r="F24" s="378"/>
      <c r="G24" s="378"/>
      <c r="H24" s="378"/>
      <c r="I24" s="378"/>
      <c r="J24" s="378"/>
      <c r="K24" s="378"/>
      <c r="L24" s="378"/>
      <c r="M24" s="378"/>
      <c r="N24" s="378"/>
      <c r="O24" s="378"/>
      <c r="P24" s="378"/>
      <c r="Q24" s="378"/>
      <c r="R24" s="378"/>
      <c r="S24" s="378"/>
      <c r="T24" s="378"/>
      <c r="U24" s="378"/>
      <c r="V24" s="378"/>
      <c r="W24" s="378"/>
      <c r="X24" s="379"/>
      <c r="Y24" s="129"/>
      <c r="Z24" s="129"/>
      <c r="AA24" s="129"/>
    </row>
    <row r="25" spans="2:27" s="70" customFormat="1" ht="19.149999999999999" customHeight="1">
      <c r="B25" s="412" t="s">
        <v>633</v>
      </c>
      <c r="C25" s="413"/>
      <c r="D25" s="373" t="s">
        <v>24</v>
      </c>
      <c r="E25" s="374"/>
      <c r="F25" s="374"/>
      <c r="G25" s="374"/>
      <c r="H25" s="375"/>
      <c r="I25" s="370" t="s">
        <v>27</v>
      </c>
      <c r="J25" s="371"/>
      <c r="K25" s="371"/>
      <c r="L25" s="371"/>
      <c r="M25" s="372"/>
      <c r="N25" s="370" t="s">
        <v>30</v>
      </c>
      <c r="O25" s="371"/>
      <c r="P25" s="371"/>
      <c r="Q25" s="371"/>
      <c r="R25" s="371"/>
      <c r="S25" s="372"/>
      <c r="T25" s="373" t="s">
        <v>33</v>
      </c>
      <c r="U25" s="374"/>
      <c r="V25" s="374"/>
      <c r="W25" s="374"/>
      <c r="X25" s="375"/>
      <c r="Y25" s="129"/>
      <c r="Z25" s="129"/>
      <c r="AA25" s="129"/>
    </row>
    <row r="26" spans="2:27" s="70" customFormat="1" ht="19.149999999999999" customHeight="1">
      <c r="B26" s="376" t="s">
        <v>646</v>
      </c>
      <c r="C26" s="376"/>
      <c r="D26" s="419">
        <v>1</v>
      </c>
      <c r="E26" s="445"/>
      <c r="F26" s="445"/>
      <c r="G26" s="445"/>
      <c r="H26" s="420"/>
      <c r="I26" s="364">
        <v>1</v>
      </c>
      <c r="J26" s="365"/>
      <c r="K26" s="365"/>
      <c r="L26" s="365"/>
      <c r="M26" s="366"/>
      <c r="N26" s="414">
        <v>1</v>
      </c>
      <c r="O26" s="446"/>
      <c r="P26" s="446"/>
      <c r="Q26" s="446"/>
      <c r="R26" s="446"/>
      <c r="S26" s="415"/>
      <c r="T26" s="364">
        <v>0</v>
      </c>
      <c r="U26" s="365"/>
      <c r="V26" s="365"/>
      <c r="W26" s="365"/>
      <c r="X26" s="366"/>
      <c r="Y26" s="129"/>
      <c r="Z26" s="88"/>
      <c r="AA26" s="88"/>
    </row>
    <row r="27" spans="2:27" s="70" customFormat="1" ht="19.149999999999999" customHeight="1">
      <c r="B27" s="376" t="s">
        <v>647</v>
      </c>
      <c r="C27" s="376"/>
      <c r="D27" s="419">
        <v>1</v>
      </c>
      <c r="E27" s="445"/>
      <c r="F27" s="445"/>
      <c r="G27" s="445"/>
      <c r="H27" s="420"/>
      <c r="I27" s="364">
        <v>1</v>
      </c>
      <c r="J27" s="365"/>
      <c r="K27" s="365"/>
      <c r="L27" s="365"/>
      <c r="M27" s="366"/>
      <c r="N27" s="414">
        <v>1</v>
      </c>
      <c r="O27" s="446"/>
      <c r="P27" s="446"/>
      <c r="Q27" s="446"/>
      <c r="R27" s="446"/>
      <c r="S27" s="415"/>
      <c r="T27" s="364">
        <v>0</v>
      </c>
      <c r="U27" s="365"/>
      <c r="V27" s="365"/>
      <c r="W27" s="365"/>
      <c r="X27" s="366"/>
      <c r="Y27" s="87"/>
      <c r="Z27" s="129"/>
      <c r="AA27" s="129"/>
    </row>
    <row r="28" spans="2:27" s="70" customFormat="1" ht="19.899999999999999" customHeight="1">
      <c r="B28" s="433" t="s">
        <v>648</v>
      </c>
      <c r="C28" s="433"/>
      <c r="D28" s="433"/>
      <c r="E28" s="433"/>
      <c r="F28" s="433"/>
      <c r="G28" s="433"/>
      <c r="H28" s="433"/>
      <c r="I28" s="433"/>
      <c r="J28" s="433"/>
      <c r="K28" s="433"/>
      <c r="L28" s="433"/>
      <c r="M28" s="433"/>
      <c r="N28" s="433"/>
      <c r="O28" s="433"/>
      <c r="P28" s="433"/>
      <c r="Q28" s="433"/>
      <c r="R28" s="433"/>
      <c r="S28" s="433"/>
      <c r="T28" s="433"/>
      <c r="U28" s="433"/>
      <c r="V28" s="433"/>
      <c r="W28" s="433"/>
      <c r="X28" s="433"/>
      <c r="Y28" s="129"/>
      <c r="Z28" s="129"/>
      <c r="AA28" s="129"/>
    </row>
    <row r="29" spans="2:27" s="70" customFormat="1" ht="19.899999999999999" customHeight="1">
      <c r="B29" s="133"/>
      <c r="C29" s="134"/>
      <c r="D29" s="134"/>
      <c r="E29" s="134"/>
      <c r="F29" s="134"/>
      <c r="G29" s="134"/>
      <c r="H29" s="134"/>
      <c r="I29" s="134"/>
      <c r="J29" s="134"/>
      <c r="K29" s="134"/>
      <c r="L29" s="134"/>
      <c r="M29" s="134"/>
      <c r="N29" s="134"/>
      <c r="O29" s="134"/>
      <c r="P29" s="134"/>
      <c r="Q29" s="134"/>
      <c r="R29" s="134"/>
      <c r="S29" s="134"/>
      <c r="T29" s="134"/>
      <c r="U29" s="134"/>
      <c r="V29" s="134"/>
      <c r="W29" s="134"/>
      <c r="X29" s="135"/>
      <c r="Y29" s="129"/>
      <c r="Z29" s="129"/>
      <c r="AA29" s="129"/>
    </row>
    <row r="30" spans="2:27" s="70" customFormat="1" ht="38.25">
      <c r="B30" s="132" t="s">
        <v>649</v>
      </c>
      <c r="C30" s="137" t="s">
        <v>650</v>
      </c>
      <c r="D30" s="137" t="s">
        <v>651</v>
      </c>
      <c r="E30" s="137" t="s">
        <v>695</v>
      </c>
      <c r="F30" s="129"/>
      <c r="G30" s="129"/>
      <c r="H30" s="423"/>
      <c r="I30" s="423"/>
      <c r="J30" s="423"/>
      <c r="K30" s="423"/>
      <c r="L30" s="423"/>
      <c r="M30" s="423"/>
      <c r="N30" s="423"/>
      <c r="O30" s="423"/>
      <c r="P30" s="423"/>
      <c r="Q30" s="423"/>
      <c r="R30" s="423"/>
      <c r="S30" s="426"/>
      <c r="T30" s="426"/>
      <c r="U30" s="426"/>
      <c r="V30" s="426"/>
      <c r="W30" s="426"/>
      <c r="X30" s="427"/>
      <c r="Y30" s="129"/>
      <c r="Z30" s="129"/>
      <c r="AA30" s="129"/>
    </row>
    <row r="31" spans="2:27" s="70" customFormat="1" ht="17.649999999999999" customHeight="1">
      <c r="B31" s="83" t="s">
        <v>24</v>
      </c>
      <c r="C31" s="82">
        <f>IF(ISERROR($D$26/$D$27),0,$D$26/$D$27)</f>
        <v>1</v>
      </c>
      <c r="D31" s="81">
        <f>$E$21</f>
        <v>1</v>
      </c>
      <c r="E31" s="449">
        <f>SUM(C31:C34)*0.25</f>
        <v>0.75</v>
      </c>
      <c r="F31" s="129"/>
      <c r="G31" s="129"/>
      <c r="H31" s="434"/>
      <c r="I31" s="434"/>
      <c r="J31" s="423"/>
      <c r="K31" s="423"/>
      <c r="L31" s="77"/>
      <c r="M31" s="84"/>
      <c r="N31" s="434"/>
      <c r="O31" s="434"/>
      <c r="P31" s="434"/>
      <c r="Q31" s="434"/>
      <c r="R31" s="434"/>
      <c r="S31" s="424"/>
      <c r="T31" s="424"/>
      <c r="U31" s="424"/>
      <c r="V31" s="424"/>
      <c r="W31" s="424"/>
      <c r="X31" s="425"/>
      <c r="Y31" s="129"/>
      <c r="Z31" s="129"/>
      <c r="AA31" s="129"/>
    </row>
    <row r="32" spans="2:27" s="70" customFormat="1" ht="17.649999999999999" customHeight="1">
      <c r="B32" s="83" t="s">
        <v>27</v>
      </c>
      <c r="C32" s="82">
        <f>IF(ISERROR($I$26/$I$27),0,$I$26/$I$27)</f>
        <v>1</v>
      </c>
      <c r="D32" s="81">
        <f>$E$21</f>
        <v>1</v>
      </c>
      <c r="E32" s="450"/>
      <c r="F32" s="129"/>
      <c r="G32" s="129"/>
      <c r="H32" s="423"/>
      <c r="I32" s="423"/>
      <c r="J32" s="423"/>
      <c r="K32" s="423"/>
      <c r="L32" s="73"/>
      <c r="M32" s="77"/>
      <c r="N32" s="423"/>
      <c r="O32" s="423"/>
      <c r="P32" s="423"/>
      <c r="Q32" s="423"/>
      <c r="R32" s="423"/>
      <c r="S32" s="424"/>
      <c r="T32" s="424"/>
      <c r="U32" s="424"/>
      <c r="V32" s="424"/>
      <c r="W32" s="424"/>
      <c r="X32" s="425"/>
      <c r="Y32" s="129"/>
      <c r="Z32" s="129"/>
      <c r="AA32" s="129"/>
    </row>
    <row r="33" spans="2:27" s="70" customFormat="1" ht="17.649999999999999" customHeight="1">
      <c r="B33" s="83" t="s">
        <v>30</v>
      </c>
      <c r="C33" s="82">
        <f>IF(ISERROR($N$26/$N$27),0,$N$26/$N$27)</f>
        <v>1</v>
      </c>
      <c r="D33" s="81">
        <f>$E$21</f>
        <v>1</v>
      </c>
      <c r="E33" s="450"/>
      <c r="F33" s="129"/>
      <c r="G33" s="129"/>
      <c r="H33" s="423"/>
      <c r="I33" s="423"/>
      <c r="J33" s="423"/>
      <c r="K33" s="423"/>
      <c r="L33" s="73"/>
      <c r="M33" s="77"/>
      <c r="N33" s="423"/>
      <c r="O33" s="423"/>
      <c r="P33" s="423"/>
      <c r="Q33" s="423"/>
      <c r="R33" s="423"/>
      <c r="S33" s="424"/>
      <c r="T33" s="424"/>
      <c r="U33" s="424"/>
      <c r="V33" s="424"/>
      <c r="W33" s="424"/>
      <c r="X33" s="425"/>
      <c r="Y33" s="129"/>
      <c r="Z33" s="129"/>
      <c r="AA33" s="129"/>
    </row>
    <row r="34" spans="2:27" s="70" customFormat="1" ht="17.649999999999999" customHeight="1">
      <c r="B34" s="83" t="s">
        <v>33</v>
      </c>
      <c r="C34" s="82">
        <f>IF(ISERROR($T$26/$T$27),0,$T$26/$T$27)</f>
        <v>0</v>
      </c>
      <c r="D34" s="81">
        <f>$E$21</f>
        <v>1</v>
      </c>
      <c r="E34" s="451"/>
      <c r="F34" s="129"/>
      <c r="G34" s="129"/>
      <c r="H34" s="423"/>
      <c r="I34" s="423"/>
      <c r="J34" s="423"/>
      <c r="K34" s="423"/>
      <c r="L34" s="73"/>
      <c r="M34" s="77"/>
      <c r="N34" s="423"/>
      <c r="O34" s="423"/>
      <c r="P34" s="423"/>
      <c r="Q34" s="423"/>
      <c r="R34" s="423"/>
      <c r="S34" s="424"/>
      <c r="T34" s="424"/>
      <c r="U34" s="424"/>
      <c r="V34" s="424"/>
      <c r="W34" s="424"/>
      <c r="X34" s="425"/>
      <c r="Y34" s="129"/>
      <c r="Z34" s="129"/>
      <c r="AA34" s="129"/>
    </row>
    <row r="35" spans="2:27" s="70" customFormat="1" ht="26.45" customHeight="1">
      <c r="B35" s="441" t="s">
        <v>696</v>
      </c>
      <c r="C35" s="442"/>
      <c r="D35" s="442"/>
      <c r="E35" s="443"/>
      <c r="F35" s="129"/>
      <c r="G35" s="129"/>
      <c r="H35" s="423"/>
      <c r="I35" s="423"/>
      <c r="J35" s="423"/>
      <c r="K35" s="423"/>
      <c r="L35" s="73"/>
      <c r="M35" s="77"/>
      <c r="N35" s="423"/>
      <c r="O35" s="423"/>
      <c r="P35" s="423"/>
      <c r="Q35" s="423"/>
      <c r="R35" s="423"/>
      <c r="S35" s="424"/>
      <c r="T35" s="424"/>
      <c r="U35" s="424"/>
      <c r="V35" s="424"/>
      <c r="W35" s="424"/>
      <c r="X35" s="425"/>
      <c r="Y35" s="129"/>
      <c r="Z35" s="129"/>
      <c r="AA35" s="129"/>
    </row>
    <row r="36" spans="2:27" s="70" customFormat="1" ht="17.649999999999999" customHeight="1">
      <c r="B36" s="80"/>
      <c r="C36" s="74"/>
      <c r="D36" s="79"/>
      <c r="E36" s="79"/>
      <c r="F36" s="129"/>
      <c r="G36" s="129"/>
      <c r="H36" s="423"/>
      <c r="I36" s="423"/>
      <c r="J36" s="423"/>
      <c r="K36" s="423"/>
      <c r="L36" s="73"/>
      <c r="M36" s="77"/>
      <c r="N36" s="423"/>
      <c r="O36" s="423"/>
      <c r="P36" s="423"/>
      <c r="Q36" s="423"/>
      <c r="R36" s="423"/>
      <c r="S36" s="424"/>
      <c r="T36" s="424"/>
      <c r="U36" s="424"/>
      <c r="V36" s="424"/>
      <c r="W36" s="424"/>
      <c r="X36" s="425"/>
      <c r="Y36" s="129"/>
      <c r="Z36" s="129"/>
      <c r="AA36" s="129"/>
    </row>
    <row r="37" spans="2:27" s="70" customFormat="1" ht="17.649999999999999" customHeight="1">
      <c r="B37" s="80"/>
      <c r="C37" s="74"/>
      <c r="D37" s="79"/>
      <c r="E37" s="79"/>
      <c r="F37" s="129"/>
      <c r="G37" s="129"/>
      <c r="H37" s="423"/>
      <c r="I37" s="423"/>
      <c r="J37" s="423"/>
      <c r="K37" s="423"/>
      <c r="L37" s="73"/>
      <c r="M37" s="77"/>
      <c r="N37" s="423"/>
      <c r="O37" s="423"/>
      <c r="P37" s="423"/>
      <c r="Q37" s="423"/>
      <c r="R37" s="423"/>
      <c r="S37" s="424"/>
      <c r="T37" s="424"/>
      <c r="U37" s="424"/>
      <c r="V37" s="424"/>
      <c r="W37" s="424"/>
      <c r="X37" s="425"/>
      <c r="Y37" s="129"/>
      <c r="Z37" s="129"/>
      <c r="AA37" s="129"/>
    </row>
    <row r="38" spans="2:27" s="70" customFormat="1" ht="17.649999999999999" customHeight="1">
      <c r="B38" s="80"/>
      <c r="C38" s="74"/>
      <c r="D38" s="79"/>
      <c r="E38" s="79"/>
      <c r="F38" s="129"/>
      <c r="G38" s="129"/>
      <c r="H38" s="423"/>
      <c r="I38" s="423"/>
      <c r="J38" s="423"/>
      <c r="K38" s="423"/>
      <c r="L38" s="73"/>
      <c r="M38" s="77"/>
      <c r="N38" s="423"/>
      <c r="O38" s="423"/>
      <c r="P38" s="423"/>
      <c r="Q38" s="423"/>
      <c r="R38" s="423"/>
      <c r="S38" s="424"/>
      <c r="T38" s="424"/>
      <c r="U38" s="424"/>
      <c r="V38" s="424"/>
      <c r="W38" s="424"/>
      <c r="X38" s="425"/>
      <c r="Y38" s="129"/>
      <c r="Z38" s="129"/>
      <c r="AA38" s="129"/>
    </row>
    <row r="39" spans="2:27" s="70" customFormat="1" ht="17.649999999999999" customHeight="1">
      <c r="B39" s="80"/>
      <c r="C39" s="74"/>
      <c r="D39" s="79"/>
      <c r="E39" s="79"/>
      <c r="F39" s="129"/>
      <c r="G39" s="129"/>
      <c r="H39" s="423"/>
      <c r="I39" s="423"/>
      <c r="J39" s="423"/>
      <c r="K39" s="423"/>
      <c r="L39" s="73"/>
      <c r="M39" s="77"/>
      <c r="N39" s="423"/>
      <c r="O39" s="423"/>
      <c r="P39" s="423"/>
      <c r="Q39" s="423"/>
      <c r="R39" s="423"/>
      <c r="S39" s="424"/>
      <c r="T39" s="424"/>
      <c r="U39" s="424"/>
      <c r="V39" s="424"/>
      <c r="W39" s="424"/>
      <c r="X39" s="425"/>
      <c r="Y39" s="129"/>
      <c r="Z39" s="129"/>
      <c r="AA39" s="129"/>
    </row>
    <row r="40" spans="2:27" s="70" customFormat="1" ht="17.649999999999999" customHeight="1">
      <c r="B40" s="80"/>
      <c r="C40" s="74"/>
      <c r="D40" s="79"/>
      <c r="E40" s="79"/>
      <c r="F40" s="129"/>
      <c r="G40" s="129"/>
      <c r="H40" s="423"/>
      <c r="I40" s="423"/>
      <c r="J40" s="423"/>
      <c r="K40" s="423"/>
      <c r="L40" s="73"/>
      <c r="M40" s="77"/>
      <c r="N40" s="423"/>
      <c r="O40" s="423"/>
      <c r="P40" s="423"/>
      <c r="Q40" s="423"/>
      <c r="R40" s="423"/>
      <c r="S40" s="424"/>
      <c r="T40" s="424"/>
      <c r="U40" s="424"/>
      <c r="V40" s="424"/>
      <c r="W40" s="424"/>
      <c r="X40" s="425"/>
      <c r="Y40" s="129"/>
      <c r="Z40" s="129"/>
      <c r="AA40" s="129"/>
    </row>
    <row r="41" spans="2:27" s="70" customFormat="1" ht="17.649999999999999" customHeight="1">
      <c r="B41" s="80"/>
      <c r="C41" s="74"/>
      <c r="D41" s="79"/>
      <c r="E41" s="79"/>
      <c r="F41" s="129"/>
      <c r="G41" s="129"/>
      <c r="H41" s="423"/>
      <c r="I41" s="423"/>
      <c r="J41" s="423"/>
      <c r="K41" s="423"/>
      <c r="L41" s="73"/>
      <c r="M41" s="77"/>
      <c r="N41" s="423"/>
      <c r="O41" s="423"/>
      <c r="P41" s="423"/>
      <c r="Q41" s="423"/>
      <c r="R41" s="423"/>
      <c r="S41" s="424"/>
      <c r="T41" s="424"/>
      <c r="U41" s="424"/>
      <c r="V41" s="424"/>
      <c r="W41" s="424"/>
      <c r="X41" s="425"/>
      <c r="Y41" s="129"/>
      <c r="Z41" s="129"/>
      <c r="AA41" s="129"/>
    </row>
    <row r="42" spans="2:27" s="70" customFormat="1" ht="17.25" customHeight="1">
      <c r="B42" s="80"/>
      <c r="C42" s="74"/>
      <c r="D42" s="79"/>
      <c r="E42" s="79"/>
      <c r="F42" s="129"/>
      <c r="G42" s="129"/>
      <c r="H42" s="423"/>
      <c r="I42" s="423"/>
      <c r="J42" s="423"/>
      <c r="K42" s="423"/>
      <c r="L42" s="73"/>
      <c r="M42" s="77"/>
      <c r="N42" s="423"/>
      <c r="O42" s="423"/>
      <c r="P42" s="423"/>
      <c r="Q42" s="423"/>
      <c r="R42" s="423"/>
      <c r="S42" s="426"/>
      <c r="T42" s="426"/>
      <c r="U42" s="426"/>
      <c r="V42" s="426"/>
      <c r="W42" s="426"/>
      <c r="X42" s="427"/>
      <c r="Y42" s="129"/>
      <c r="Z42" s="129"/>
      <c r="AA42" s="129"/>
    </row>
    <row r="43" spans="2:27" s="70" customFormat="1" ht="17.25" customHeight="1">
      <c r="B43" s="95"/>
      <c r="C43" s="94"/>
      <c r="D43" s="93"/>
      <c r="E43" s="93"/>
      <c r="F43" s="91"/>
      <c r="G43" s="91"/>
      <c r="H43" s="91"/>
      <c r="I43" s="91"/>
      <c r="J43" s="91"/>
      <c r="K43" s="91"/>
      <c r="L43" s="92"/>
      <c r="M43" s="136"/>
      <c r="N43" s="91"/>
      <c r="O43" s="91"/>
      <c r="P43" s="91"/>
      <c r="Q43" s="91"/>
      <c r="R43" s="91"/>
      <c r="S43" s="91"/>
      <c r="T43" s="91"/>
      <c r="U43" s="91"/>
      <c r="V43" s="91"/>
      <c r="W43" s="91"/>
      <c r="X43" s="90"/>
      <c r="Y43" s="129"/>
      <c r="Z43" s="129"/>
      <c r="AA43" s="129"/>
    </row>
    <row r="44" spans="2:27" s="70" customFormat="1" ht="15.75" customHeight="1">
      <c r="B44" s="432" t="s">
        <v>666</v>
      </c>
      <c r="C44" s="432"/>
      <c r="D44" s="432"/>
      <c r="E44" s="432"/>
      <c r="F44" s="432"/>
      <c r="G44" s="432"/>
      <c r="H44" s="432"/>
      <c r="I44" s="432"/>
      <c r="J44" s="432"/>
      <c r="K44" s="432"/>
      <c r="L44" s="432"/>
      <c r="M44" s="432"/>
      <c r="N44" s="432"/>
      <c r="O44" s="432"/>
      <c r="P44" s="432"/>
      <c r="Q44" s="432"/>
      <c r="R44" s="432"/>
      <c r="S44" s="432"/>
      <c r="T44" s="432"/>
      <c r="U44" s="432"/>
      <c r="V44" s="432"/>
      <c r="W44" s="432"/>
      <c r="X44" s="432"/>
      <c r="Y44" s="129"/>
      <c r="Z44" s="78"/>
      <c r="AA44" s="129"/>
    </row>
    <row r="45" spans="2:27" s="70" customFormat="1" ht="111" customHeight="1">
      <c r="B45" s="428" t="s">
        <v>697</v>
      </c>
      <c r="C45" s="429"/>
      <c r="D45" s="429"/>
      <c r="E45" s="429"/>
      <c r="F45" s="429"/>
      <c r="G45" s="429"/>
      <c r="H45" s="429"/>
      <c r="I45" s="429"/>
      <c r="J45" s="429"/>
      <c r="K45" s="429"/>
      <c r="L45" s="429"/>
      <c r="M45" s="429"/>
      <c r="N45" s="429"/>
      <c r="O45" s="429"/>
      <c r="P45" s="429"/>
      <c r="Q45" s="429"/>
      <c r="R45" s="429"/>
      <c r="S45" s="429"/>
      <c r="T45" s="429"/>
      <c r="U45" s="429"/>
      <c r="V45" s="429"/>
      <c r="W45" s="429"/>
      <c r="X45" s="430"/>
      <c r="Y45" s="77"/>
      <c r="Z45" s="77"/>
      <c r="AA45" s="77"/>
    </row>
    <row r="46" spans="2:27" s="70" customFormat="1" ht="18" customHeight="1">
      <c r="B46" s="431" t="s">
        <v>667</v>
      </c>
      <c r="C46" s="431"/>
      <c r="D46" s="431"/>
      <c r="E46" s="431"/>
      <c r="F46" s="431"/>
      <c r="G46" s="431"/>
      <c r="H46" s="431"/>
      <c r="I46" s="431"/>
      <c r="J46" s="431"/>
      <c r="K46" s="431"/>
      <c r="L46" s="431"/>
      <c r="M46" s="431"/>
      <c r="N46" s="431"/>
      <c r="O46" s="431"/>
      <c r="P46" s="431"/>
      <c r="Q46" s="431"/>
      <c r="R46" s="431"/>
      <c r="S46" s="431"/>
      <c r="T46" s="431"/>
      <c r="U46" s="431"/>
      <c r="V46" s="431"/>
      <c r="W46" s="431"/>
      <c r="X46" s="431"/>
      <c r="Y46" s="75"/>
      <c r="Z46" s="74"/>
      <c r="AA46" s="73"/>
    </row>
    <row r="47" spans="2:27" s="70" customFormat="1" ht="69.75" customHeight="1">
      <c r="B47" s="428" t="s">
        <v>698</v>
      </c>
      <c r="C47" s="429"/>
      <c r="D47" s="429"/>
      <c r="E47" s="429"/>
      <c r="F47" s="429"/>
      <c r="G47" s="429"/>
      <c r="H47" s="429"/>
      <c r="I47" s="429"/>
      <c r="J47" s="429"/>
      <c r="K47" s="429"/>
      <c r="L47" s="429"/>
      <c r="M47" s="429"/>
      <c r="N47" s="429"/>
      <c r="O47" s="429"/>
      <c r="P47" s="429"/>
      <c r="Q47" s="429"/>
      <c r="R47" s="429"/>
      <c r="S47" s="429"/>
      <c r="T47" s="429"/>
      <c r="U47" s="429"/>
      <c r="V47" s="429"/>
      <c r="W47" s="429"/>
      <c r="X47" s="430"/>
      <c r="Y47" s="75"/>
      <c r="Z47" s="74"/>
      <c r="AA47" s="73"/>
    </row>
    <row r="48" spans="2:27" s="70" customFormat="1" ht="16.149999999999999" customHeight="1">
      <c r="B48" s="431" t="s">
        <v>669</v>
      </c>
      <c r="C48" s="431"/>
      <c r="D48" s="431"/>
      <c r="E48" s="431"/>
      <c r="F48" s="431"/>
      <c r="G48" s="431"/>
      <c r="H48" s="431"/>
      <c r="I48" s="431"/>
      <c r="J48" s="431"/>
      <c r="K48" s="431"/>
      <c r="L48" s="431"/>
      <c r="M48" s="431"/>
      <c r="N48" s="431"/>
      <c r="O48" s="431"/>
      <c r="P48" s="431"/>
      <c r="Q48" s="431"/>
      <c r="R48" s="431"/>
      <c r="S48" s="431"/>
      <c r="T48" s="431"/>
      <c r="U48" s="431"/>
      <c r="V48" s="431"/>
      <c r="W48" s="431"/>
      <c r="X48" s="431"/>
      <c r="Y48" s="75"/>
      <c r="Z48" s="74"/>
      <c r="AA48" s="73"/>
    </row>
    <row r="49" spans="2:27" s="70" customFormat="1" ht="15.6" customHeight="1">
      <c r="B49" s="76" t="s">
        <v>1</v>
      </c>
      <c r="C49" s="436" t="s">
        <v>670</v>
      </c>
      <c r="D49" s="437"/>
      <c r="E49" s="435" t="s">
        <v>671</v>
      </c>
      <c r="F49" s="436"/>
      <c r="G49" s="436"/>
      <c r="H49" s="436"/>
      <c r="I49" s="436"/>
      <c r="J49" s="436"/>
      <c r="K49" s="437"/>
      <c r="L49" s="435" t="s">
        <v>672</v>
      </c>
      <c r="M49" s="436"/>
      <c r="N49" s="436"/>
      <c r="O49" s="436"/>
      <c r="P49" s="436"/>
      <c r="Q49" s="436"/>
      <c r="R49" s="436"/>
      <c r="S49" s="437"/>
      <c r="T49" s="435" t="s">
        <v>673</v>
      </c>
      <c r="U49" s="436"/>
      <c r="V49" s="436"/>
      <c r="W49" s="436"/>
      <c r="X49" s="437"/>
      <c r="Y49" s="75"/>
      <c r="Z49" s="74"/>
      <c r="AA49" s="73"/>
    </row>
    <row r="50" spans="2:27" s="70" customFormat="1" ht="30" customHeight="1">
      <c r="B50" s="128">
        <v>1</v>
      </c>
      <c r="C50" s="444">
        <v>44305</v>
      </c>
      <c r="D50" s="396"/>
      <c r="E50" s="396" t="s">
        <v>674</v>
      </c>
      <c r="F50" s="396"/>
      <c r="G50" s="396"/>
      <c r="H50" s="396"/>
      <c r="I50" s="396"/>
      <c r="J50" s="396"/>
      <c r="K50" s="396"/>
      <c r="L50" s="396" t="s">
        <v>699</v>
      </c>
      <c r="M50" s="396"/>
      <c r="N50" s="396"/>
      <c r="O50" s="396"/>
      <c r="P50" s="396"/>
      <c r="Q50" s="396"/>
      <c r="R50" s="396"/>
      <c r="S50" s="396"/>
      <c r="T50" s="444">
        <v>44305</v>
      </c>
      <c r="U50" s="396"/>
      <c r="V50" s="396"/>
      <c r="W50" s="396"/>
      <c r="X50" s="396"/>
      <c r="Y50" s="75"/>
      <c r="Z50" s="74"/>
      <c r="AA50" s="73"/>
    </row>
    <row r="51" spans="2:27" s="70" customFormat="1" ht="33.75" customHeight="1">
      <c r="B51" s="128">
        <v>2</v>
      </c>
      <c r="C51" s="444">
        <v>44715</v>
      </c>
      <c r="D51" s="396"/>
      <c r="E51" s="396" t="s">
        <v>700</v>
      </c>
      <c r="F51" s="396"/>
      <c r="G51" s="396"/>
      <c r="H51" s="396"/>
      <c r="I51" s="396"/>
      <c r="J51" s="396"/>
      <c r="K51" s="396"/>
      <c r="L51" s="396" t="s">
        <v>701</v>
      </c>
      <c r="M51" s="396"/>
      <c r="N51" s="396"/>
      <c r="O51" s="396"/>
      <c r="P51" s="396"/>
      <c r="Q51" s="396"/>
      <c r="R51" s="396"/>
      <c r="S51" s="396"/>
      <c r="T51" s="444">
        <v>44785</v>
      </c>
      <c r="U51" s="396"/>
      <c r="V51" s="396"/>
      <c r="W51" s="396"/>
      <c r="X51" s="396"/>
      <c r="Y51" s="75"/>
      <c r="Z51" s="74"/>
      <c r="AA51" s="73"/>
    </row>
    <row r="52" spans="2:27" s="70" customFormat="1" ht="15" customHeight="1">
      <c r="B52" s="128"/>
      <c r="C52" s="396"/>
      <c r="D52" s="396"/>
      <c r="E52" s="396"/>
      <c r="F52" s="396"/>
      <c r="G52" s="396"/>
      <c r="H52" s="396"/>
      <c r="I52" s="396"/>
      <c r="J52" s="396"/>
      <c r="K52" s="396"/>
      <c r="L52" s="396"/>
      <c r="M52" s="396"/>
      <c r="N52" s="396"/>
      <c r="O52" s="396"/>
      <c r="P52" s="396"/>
      <c r="Q52" s="396"/>
      <c r="R52" s="396"/>
      <c r="S52" s="396"/>
      <c r="T52" s="396"/>
      <c r="U52" s="396"/>
      <c r="V52" s="396"/>
      <c r="W52" s="396"/>
      <c r="X52" s="396"/>
      <c r="Y52" s="75"/>
      <c r="Z52" s="74"/>
      <c r="AA52" s="73"/>
    </row>
    <row r="53" spans="2:27" s="70" customFormat="1" ht="15" customHeight="1">
      <c r="B53" s="128"/>
      <c r="C53" s="396"/>
      <c r="D53" s="396"/>
      <c r="E53" s="396"/>
      <c r="F53" s="396"/>
      <c r="G53" s="396"/>
      <c r="H53" s="396"/>
      <c r="I53" s="396"/>
      <c r="J53" s="396"/>
      <c r="K53" s="396"/>
      <c r="L53" s="396"/>
      <c r="M53" s="396"/>
      <c r="N53" s="396"/>
      <c r="O53" s="396"/>
      <c r="P53" s="396"/>
      <c r="Q53" s="396"/>
      <c r="R53" s="396"/>
      <c r="S53" s="396"/>
      <c r="T53" s="396"/>
      <c r="U53" s="396"/>
      <c r="V53" s="396"/>
      <c r="W53" s="396"/>
      <c r="X53" s="396"/>
      <c r="Y53" s="75"/>
      <c r="Z53" s="74"/>
      <c r="AA53" s="73"/>
    </row>
    <row r="54" spans="2:27" s="70" customFormat="1" ht="15" customHeight="1">
      <c r="B54" s="128"/>
      <c r="C54" s="396"/>
      <c r="D54" s="396"/>
      <c r="E54" s="396"/>
      <c r="F54" s="396"/>
      <c r="G54" s="396"/>
      <c r="H54" s="396"/>
      <c r="I54" s="396"/>
      <c r="J54" s="396"/>
      <c r="K54" s="396"/>
      <c r="L54" s="396"/>
      <c r="M54" s="396"/>
      <c r="N54" s="396"/>
      <c r="O54" s="396"/>
      <c r="P54" s="396"/>
      <c r="Q54" s="396"/>
      <c r="R54" s="396"/>
      <c r="S54" s="396"/>
      <c r="T54" s="396"/>
      <c r="U54" s="396"/>
      <c r="V54" s="396"/>
      <c r="W54" s="396"/>
      <c r="X54" s="396"/>
      <c r="Y54" s="75"/>
      <c r="Z54" s="74"/>
      <c r="AA54" s="73"/>
    </row>
    <row r="55" spans="2:27" s="70" customFormat="1" ht="15.6" customHeight="1">
      <c r="B55" s="367" t="s">
        <v>676</v>
      </c>
      <c r="C55" s="368"/>
      <c r="D55" s="368"/>
      <c r="E55" s="368"/>
      <c r="F55" s="368"/>
      <c r="G55" s="368"/>
      <c r="H55" s="368"/>
      <c r="I55" s="368"/>
      <c r="J55" s="368"/>
      <c r="K55" s="368"/>
      <c r="L55" s="368"/>
      <c r="M55" s="368"/>
      <c r="N55" s="368"/>
      <c r="O55" s="368"/>
      <c r="P55" s="368"/>
      <c r="Q55" s="368"/>
      <c r="R55" s="368"/>
      <c r="S55" s="368"/>
      <c r="T55" s="368"/>
      <c r="U55" s="368"/>
      <c r="V55" s="368"/>
      <c r="W55" s="368"/>
      <c r="X55" s="369"/>
      <c r="Y55" s="75"/>
      <c r="Z55" s="74"/>
      <c r="AA55" s="73"/>
    </row>
    <row r="56" spans="2:27" s="70" customFormat="1" ht="26.65" customHeight="1">
      <c r="B56" s="72" t="s">
        <v>677</v>
      </c>
      <c r="C56" s="393" t="s">
        <v>678</v>
      </c>
      <c r="D56" s="394"/>
      <c r="E56" s="394"/>
      <c r="F56" s="394"/>
      <c r="G56" s="394"/>
      <c r="H56" s="394"/>
      <c r="I56" s="394"/>
      <c r="J56" s="394"/>
      <c r="K56" s="394"/>
      <c r="L56" s="394"/>
      <c r="M56" s="395"/>
      <c r="N56" s="401" t="s">
        <v>679</v>
      </c>
      <c r="O56" s="402"/>
      <c r="P56" s="393" t="s">
        <v>680</v>
      </c>
      <c r="Q56" s="394"/>
      <c r="R56" s="394"/>
      <c r="S56" s="394"/>
      <c r="T56" s="394"/>
      <c r="U56" s="394"/>
      <c r="V56" s="394"/>
      <c r="W56" s="394"/>
      <c r="X56" s="395"/>
      <c r="Y56" s="129"/>
      <c r="Z56" s="129"/>
      <c r="AA56" s="129"/>
    </row>
    <row r="57" spans="2:27" s="70" customFormat="1" ht="24.6" customHeight="1">
      <c r="B57" s="72" t="s">
        <v>681</v>
      </c>
      <c r="C57" s="393" t="s">
        <v>682</v>
      </c>
      <c r="D57" s="394"/>
      <c r="E57" s="394"/>
      <c r="F57" s="394"/>
      <c r="G57" s="394"/>
      <c r="H57" s="394"/>
      <c r="I57" s="394"/>
      <c r="J57" s="394"/>
      <c r="K57" s="394"/>
      <c r="L57" s="394"/>
      <c r="M57" s="395"/>
      <c r="N57" s="401" t="s">
        <v>679</v>
      </c>
      <c r="O57" s="402"/>
      <c r="P57" s="393" t="s">
        <v>794</v>
      </c>
      <c r="Q57" s="394"/>
      <c r="R57" s="394"/>
      <c r="S57" s="394"/>
      <c r="T57" s="394"/>
      <c r="U57" s="394"/>
      <c r="V57" s="394"/>
      <c r="W57" s="394"/>
      <c r="X57" s="395"/>
      <c r="Y57" s="129"/>
      <c r="Z57" s="129"/>
      <c r="AA57" s="129"/>
    </row>
    <row r="58" spans="2:27" s="70" customFormat="1" ht="27.6" customHeight="1">
      <c r="B58" s="72" t="s">
        <v>683</v>
      </c>
      <c r="C58" s="393" t="s">
        <v>684</v>
      </c>
      <c r="D58" s="394"/>
      <c r="E58" s="394"/>
      <c r="F58" s="394"/>
      <c r="G58" s="394"/>
      <c r="H58" s="394"/>
      <c r="I58" s="394"/>
      <c r="J58" s="394"/>
      <c r="K58" s="394"/>
      <c r="L58" s="394"/>
      <c r="M58" s="395"/>
      <c r="N58" s="401" t="s">
        <v>679</v>
      </c>
      <c r="O58" s="402"/>
      <c r="P58" s="393" t="s">
        <v>795</v>
      </c>
      <c r="Q58" s="394"/>
      <c r="R58" s="394"/>
      <c r="S58" s="394"/>
      <c r="T58" s="394"/>
      <c r="U58" s="394"/>
      <c r="V58" s="394"/>
      <c r="W58" s="394"/>
      <c r="X58" s="395"/>
      <c r="Y58" s="129"/>
      <c r="Z58" s="129"/>
      <c r="AA58" s="129"/>
    </row>
    <row r="59" spans="2:27" ht="13.5" customHeight="1">
      <c r="B59" s="367" t="s">
        <v>685</v>
      </c>
      <c r="C59" s="368"/>
      <c r="D59" s="368"/>
      <c r="E59" s="368"/>
      <c r="F59" s="368"/>
      <c r="G59" s="368"/>
      <c r="H59" s="368"/>
      <c r="I59" s="368"/>
      <c r="J59" s="368"/>
      <c r="K59" s="368"/>
      <c r="L59" s="368"/>
      <c r="M59" s="368"/>
      <c r="N59" s="368"/>
      <c r="O59" s="368"/>
      <c r="P59" s="368"/>
      <c r="Q59" s="368"/>
      <c r="R59" s="368"/>
      <c r="S59" s="368"/>
      <c r="T59" s="368"/>
      <c r="U59" s="368"/>
      <c r="V59" s="368"/>
      <c r="W59" s="368"/>
      <c r="X59" s="369"/>
    </row>
    <row r="60" spans="2:27" ht="24" customHeight="1">
      <c r="B60" s="72" t="s">
        <v>686</v>
      </c>
      <c r="C60" s="393"/>
      <c r="D60" s="394"/>
      <c r="E60" s="394"/>
      <c r="F60" s="394"/>
      <c r="G60" s="394"/>
      <c r="H60" s="394"/>
      <c r="I60" s="394"/>
      <c r="J60" s="394"/>
      <c r="K60" s="394"/>
      <c r="L60" s="394"/>
      <c r="M60" s="395"/>
      <c r="N60" s="401" t="s">
        <v>679</v>
      </c>
      <c r="O60" s="402"/>
      <c r="P60" s="393"/>
      <c r="Q60" s="394"/>
      <c r="R60" s="394"/>
      <c r="S60" s="394"/>
      <c r="T60" s="394"/>
      <c r="U60" s="394"/>
      <c r="V60" s="394"/>
      <c r="W60" s="394"/>
      <c r="X60" s="395"/>
    </row>
    <row r="61" spans="2:27" ht="24" customHeight="1">
      <c r="B61" s="72" t="s">
        <v>686</v>
      </c>
      <c r="C61" s="393"/>
      <c r="D61" s="394"/>
      <c r="E61" s="394"/>
      <c r="F61" s="394"/>
      <c r="G61" s="394"/>
      <c r="H61" s="394"/>
      <c r="I61" s="394"/>
      <c r="J61" s="394"/>
      <c r="K61" s="394"/>
      <c r="L61" s="394"/>
      <c r="M61" s="395"/>
      <c r="N61" s="401" t="s">
        <v>679</v>
      </c>
      <c r="O61" s="402"/>
      <c r="P61" s="393"/>
      <c r="Q61" s="394"/>
      <c r="R61" s="394"/>
      <c r="S61" s="394"/>
      <c r="T61" s="394"/>
      <c r="U61" s="394"/>
      <c r="V61" s="394"/>
      <c r="W61" s="394"/>
      <c r="X61" s="395"/>
    </row>
  </sheetData>
  <sheetProtection selectLockedCells="1" selectUnlockedCells="1"/>
  <mergeCells count="185">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K193"/>
  <sheetViews>
    <sheetView topLeftCell="A95" workbookViewId="0">
      <selection activeCell="C199" sqref="C199"/>
    </sheetView>
  </sheetViews>
  <sheetFormatPr baseColWidth="10" defaultColWidth="11.42578125" defaultRowHeight="15"/>
  <cols>
    <col min="3" max="3" width="65.85546875" style="4" customWidth="1"/>
    <col min="4" max="4" width="48.42578125" style="4" customWidth="1"/>
    <col min="7" max="7" width="46.140625" customWidth="1"/>
    <col min="11" max="11" width="34.85546875" customWidth="1"/>
  </cols>
  <sheetData>
    <row r="3" spans="3:11">
      <c r="C3" s="48" t="s">
        <v>198</v>
      </c>
      <c r="D3" s="42" t="s">
        <v>199</v>
      </c>
      <c r="G3" s="45" t="s">
        <v>200</v>
      </c>
      <c r="K3" s="47" t="s">
        <v>201</v>
      </c>
    </row>
    <row r="4" spans="3:11" ht="17.25">
      <c r="C4" s="48" t="s">
        <v>202</v>
      </c>
      <c r="D4" s="43" t="s">
        <v>203</v>
      </c>
      <c r="G4" s="45" t="s">
        <v>204</v>
      </c>
      <c r="K4" s="47" t="s">
        <v>205</v>
      </c>
    </row>
    <row r="5" spans="3:11" ht="17.25">
      <c r="C5" s="48" t="s">
        <v>206</v>
      </c>
      <c r="D5" s="44" t="s">
        <v>207</v>
      </c>
      <c r="G5" s="45" t="s">
        <v>208</v>
      </c>
      <c r="K5" s="47" t="s">
        <v>209</v>
      </c>
    </row>
    <row r="6" spans="3:11" ht="34.5">
      <c r="C6" s="48" t="s">
        <v>210</v>
      </c>
      <c r="D6" s="44" t="s">
        <v>211</v>
      </c>
      <c r="G6" s="45" t="s">
        <v>212</v>
      </c>
      <c r="K6" s="47" t="s">
        <v>213</v>
      </c>
    </row>
    <row r="7" spans="3:11" ht="34.5">
      <c r="C7" s="48" t="s">
        <v>214</v>
      </c>
      <c r="D7" s="44" t="s">
        <v>215</v>
      </c>
      <c r="G7" s="45" t="s">
        <v>216</v>
      </c>
      <c r="K7" s="47" t="s">
        <v>217</v>
      </c>
    </row>
    <row r="8" spans="3:11" ht="34.5">
      <c r="C8" s="48" t="s">
        <v>218</v>
      </c>
      <c r="D8" s="44" t="s">
        <v>219</v>
      </c>
      <c r="G8" s="45" t="s">
        <v>220</v>
      </c>
      <c r="K8" s="47" t="s">
        <v>221</v>
      </c>
    </row>
    <row r="9" spans="3:11" ht="34.5">
      <c r="C9" s="48" t="s">
        <v>222</v>
      </c>
      <c r="D9" s="44" t="s">
        <v>223</v>
      </c>
      <c r="G9" s="45" t="s">
        <v>224</v>
      </c>
      <c r="K9" s="47" t="s">
        <v>225</v>
      </c>
    </row>
    <row r="10" spans="3:11" ht="51.75">
      <c r="C10" s="48" t="s">
        <v>226</v>
      </c>
      <c r="D10" s="44" t="s">
        <v>227</v>
      </c>
      <c r="G10" s="45" t="s">
        <v>11</v>
      </c>
      <c r="K10" s="47" t="s">
        <v>228</v>
      </c>
    </row>
    <row r="11" spans="3:11" ht="34.5">
      <c r="C11" s="48" t="s">
        <v>229</v>
      </c>
      <c r="D11" s="44" t="s">
        <v>230</v>
      </c>
      <c r="G11" s="45" t="s">
        <v>231</v>
      </c>
      <c r="K11" s="47" t="s">
        <v>232</v>
      </c>
    </row>
    <row r="12" spans="3:11" ht="34.5">
      <c r="C12" s="48" t="s">
        <v>233</v>
      </c>
      <c r="D12" s="44" t="s">
        <v>234</v>
      </c>
      <c r="G12" s="45" t="s">
        <v>235</v>
      </c>
      <c r="K12" s="47" t="s">
        <v>13</v>
      </c>
    </row>
    <row r="13" spans="3:11" ht="34.5">
      <c r="C13" s="48" t="s">
        <v>236</v>
      </c>
      <c r="D13" s="44" t="s">
        <v>237</v>
      </c>
      <c r="G13" s="45" t="s">
        <v>238</v>
      </c>
      <c r="K13" s="47" t="s">
        <v>239</v>
      </c>
    </row>
    <row r="14" spans="3:11" ht="34.5">
      <c r="C14" s="48" t="s">
        <v>240</v>
      </c>
      <c r="D14" s="44" t="s">
        <v>241</v>
      </c>
      <c r="G14" s="45" t="s">
        <v>242</v>
      </c>
      <c r="K14" s="47" t="s">
        <v>243</v>
      </c>
    </row>
    <row r="15" spans="3:11" ht="34.5">
      <c r="C15" s="48" t="s">
        <v>244</v>
      </c>
      <c r="D15" s="44" t="s">
        <v>245</v>
      </c>
      <c r="G15" s="45" t="s">
        <v>246</v>
      </c>
      <c r="K15" s="47" t="s">
        <v>247</v>
      </c>
    </row>
    <row r="16" spans="3:11" ht="51.75">
      <c r="C16" s="48" t="s">
        <v>248</v>
      </c>
      <c r="D16" s="44" t="s">
        <v>249</v>
      </c>
      <c r="G16" s="45" t="s">
        <v>250</v>
      </c>
      <c r="K16" s="47" t="s">
        <v>251</v>
      </c>
    </row>
    <row r="17" spans="3:11" ht="51.75">
      <c r="C17" s="48" t="s">
        <v>252</v>
      </c>
      <c r="D17" s="44" t="s">
        <v>253</v>
      </c>
      <c r="G17" s="46" t="s">
        <v>254</v>
      </c>
      <c r="K17" s="47" t="s">
        <v>255</v>
      </c>
    </row>
    <row r="18" spans="3:11" ht="51.75">
      <c r="C18" s="48" t="s">
        <v>256</v>
      </c>
      <c r="D18" s="44" t="s">
        <v>257</v>
      </c>
      <c r="G18" s="46" t="s">
        <v>258</v>
      </c>
      <c r="K18" s="47" t="s">
        <v>259</v>
      </c>
    </row>
    <row r="19" spans="3:11" ht="17.25">
      <c r="C19" s="48" t="s">
        <v>260</v>
      </c>
      <c r="D19" s="44" t="s">
        <v>261</v>
      </c>
      <c r="G19" s="45" t="s">
        <v>262</v>
      </c>
      <c r="K19" s="47" t="s">
        <v>263</v>
      </c>
    </row>
    <row r="20" spans="3:11" ht="34.5">
      <c r="C20" s="48" t="s">
        <v>264</v>
      </c>
      <c r="D20" s="44" t="s">
        <v>265</v>
      </c>
      <c r="G20" s="45" t="s">
        <v>266</v>
      </c>
      <c r="K20" s="47" t="s">
        <v>267</v>
      </c>
    </row>
    <row r="21" spans="3:11" ht="34.5">
      <c r="D21" s="44" t="s">
        <v>268</v>
      </c>
    </row>
    <row r="22" spans="3:11" ht="34.5">
      <c r="C22" s="4" t="s">
        <v>269</v>
      </c>
      <c r="D22" s="44" t="s">
        <v>270</v>
      </c>
    </row>
    <row r="23" spans="3:11" ht="17.25">
      <c r="C23" s="4" t="s">
        <v>271</v>
      </c>
      <c r="D23" s="44" t="s">
        <v>272</v>
      </c>
      <c r="G23" s="45"/>
    </row>
    <row r="24" spans="3:11" ht="17.25">
      <c r="C24" s="4" t="s">
        <v>9</v>
      </c>
      <c r="D24" s="44" t="s">
        <v>273</v>
      </c>
    </row>
    <row r="25" spans="3:11" ht="34.5">
      <c r="D25" s="44" t="s">
        <v>274</v>
      </c>
    </row>
    <row r="26" spans="3:11" ht="17.25">
      <c r="D26" s="44" t="s">
        <v>275</v>
      </c>
    </row>
    <row r="27" spans="3:11" ht="51.75">
      <c r="C27" s="49" t="s">
        <v>276</v>
      </c>
      <c r="D27" s="44" t="s">
        <v>277</v>
      </c>
    </row>
    <row r="28" spans="3:11" ht="34.5">
      <c r="C28" s="49" t="s">
        <v>278</v>
      </c>
      <c r="D28" s="44" t="s">
        <v>279</v>
      </c>
      <c r="G28" s="45"/>
    </row>
    <row r="29" spans="3:11" ht="51.75">
      <c r="C29" s="49" t="s">
        <v>280</v>
      </c>
      <c r="D29" s="44" t="s">
        <v>281</v>
      </c>
      <c r="G29" s="45"/>
    </row>
    <row r="30" spans="3:11" ht="60">
      <c r="C30" s="49" t="s">
        <v>57</v>
      </c>
      <c r="D30" s="44" t="s">
        <v>282</v>
      </c>
      <c r="G30" s="45"/>
    </row>
    <row r="31" spans="3:11" ht="34.5">
      <c r="C31" s="49" t="s">
        <v>141</v>
      </c>
      <c r="D31" s="44" t="s">
        <v>283</v>
      </c>
      <c r="G31" s="45"/>
    </row>
    <row r="32" spans="3:11" ht="30">
      <c r="C32" s="49" t="s">
        <v>284</v>
      </c>
      <c r="D32" s="44" t="s">
        <v>285</v>
      </c>
      <c r="G32" s="45"/>
    </row>
    <row r="33" spans="3:7" ht="45">
      <c r="C33" s="49" t="s">
        <v>286</v>
      </c>
      <c r="D33" s="44" t="s">
        <v>287</v>
      </c>
    </row>
    <row r="34" spans="3:7" ht="45">
      <c r="C34" s="49" t="s">
        <v>288</v>
      </c>
      <c r="D34" s="44" t="s">
        <v>289</v>
      </c>
      <c r="G34" s="45"/>
    </row>
    <row r="35" spans="3:7" ht="34.5">
      <c r="C35" s="49" t="s">
        <v>290</v>
      </c>
      <c r="D35" s="44" t="s">
        <v>291</v>
      </c>
      <c r="G35" s="45"/>
    </row>
    <row r="36" spans="3:7" ht="17.25">
      <c r="C36" s="49"/>
      <c r="D36" s="44" t="s">
        <v>292</v>
      </c>
      <c r="G36" s="45"/>
    </row>
    <row r="37" spans="3:7" ht="34.5">
      <c r="C37" s="49"/>
      <c r="D37" s="44" t="s">
        <v>293</v>
      </c>
      <c r="G37" s="45"/>
    </row>
    <row r="38" spans="3:7" ht="17.25">
      <c r="C38" s="49"/>
      <c r="D38" s="44" t="s">
        <v>294</v>
      </c>
      <c r="G38" s="45"/>
    </row>
    <row r="39" spans="3:7" ht="45">
      <c r="C39" s="49" t="s">
        <v>295</v>
      </c>
      <c r="D39" s="44" t="s">
        <v>296</v>
      </c>
      <c r="G39" s="45"/>
    </row>
    <row r="40" spans="3:7" ht="34.5">
      <c r="C40" s="49" t="s">
        <v>58</v>
      </c>
      <c r="D40" s="44" t="s">
        <v>297</v>
      </c>
      <c r="G40" s="45"/>
    </row>
    <row r="41" spans="3:7" ht="34.5">
      <c r="C41" s="49" t="s">
        <v>298</v>
      </c>
      <c r="D41" s="44" t="s">
        <v>299</v>
      </c>
    </row>
    <row r="42" spans="3:7" ht="34.5">
      <c r="C42" s="49" t="s">
        <v>300</v>
      </c>
      <c r="D42" s="44" t="s">
        <v>301</v>
      </c>
    </row>
    <row r="43" spans="3:7" ht="34.5">
      <c r="C43" s="49" t="s">
        <v>302</v>
      </c>
      <c r="D43" s="44" t="s">
        <v>303</v>
      </c>
    </row>
    <row r="44" spans="3:7" ht="45">
      <c r="C44" s="49" t="s">
        <v>304</v>
      </c>
      <c r="D44" s="44" t="s">
        <v>305</v>
      </c>
    </row>
    <row r="45" spans="3:7" ht="51.75">
      <c r="C45" s="49" t="s">
        <v>306</v>
      </c>
      <c r="D45" s="44" t="s">
        <v>307</v>
      </c>
    </row>
    <row r="46" spans="3:7" ht="34.5">
      <c r="C46" s="49" t="s">
        <v>308</v>
      </c>
      <c r="D46" s="44" t="s">
        <v>309</v>
      </c>
    </row>
    <row r="47" spans="3:7" ht="34.5">
      <c r="C47" s="49" t="s">
        <v>310</v>
      </c>
      <c r="D47" s="44" t="s">
        <v>311</v>
      </c>
    </row>
    <row r="48" spans="3:7" ht="51.75">
      <c r="C48" s="49" t="s">
        <v>312</v>
      </c>
      <c r="D48" s="44" t="s">
        <v>313</v>
      </c>
    </row>
    <row r="49" spans="3:4" ht="34.5">
      <c r="C49" s="49" t="s">
        <v>314</v>
      </c>
      <c r="D49" s="44" t="s">
        <v>315</v>
      </c>
    </row>
    <row r="50" spans="3:4" ht="51.75">
      <c r="C50" s="49" t="s">
        <v>316</v>
      </c>
      <c r="D50" s="44" t="s">
        <v>317</v>
      </c>
    </row>
    <row r="51" spans="3:4" ht="30">
      <c r="C51" s="49" t="s">
        <v>318</v>
      </c>
      <c r="D51" s="44" t="s">
        <v>319</v>
      </c>
    </row>
    <row r="52" spans="3:4" ht="34.5">
      <c r="C52" s="49" t="s">
        <v>119</v>
      </c>
      <c r="D52" s="44" t="s">
        <v>320</v>
      </c>
    </row>
    <row r="53" spans="3:4" ht="51.75">
      <c r="C53" s="49" t="s">
        <v>321</v>
      </c>
      <c r="D53" s="44" t="s">
        <v>322</v>
      </c>
    </row>
    <row r="54" spans="3:4" ht="34.5">
      <c r="C54" s="49" t="s">
        <v>323</v>
      </c>
      <c r="D54" s="44" t="s">
        <v>324</v>
      </c>
    </row>
    <row r="55" spans="3:4" ht="34.5">
      <c r="C55" s="49" t="s">
        <v>325</v>
      </c>
      <c r="D55" s="44" t="s">
        <v>326</v>
      </c>
    </row>
    <row r="56" spans="3:4" ht="34.5">
      <c r="C56" s="49" t="s">
        <v>142</v>
      </c>
      <c r="D56" s="44" t="s">
        <v>327</v>
      </c>
    </row>
    <row r="57" spans="3:4" ht="34.5">
      <c r="D57" s="44" t="s">
        <v>328</v>
      </c>
    </row>
    <row r="58" spans="3:4" ht="90">
      <c r="C58" s="49" t="s">
        <v>329</v>
      </c>
      <c r="D58" s="44" t="s">
        <v>330</v>
      </c>
    </row>
    <row r="59" spans="3:4" ht="45">
      <c r="C59" s="49" t="s">
        <v>331</v>
      </c>
      <c r="D59" s="44" t="s">
        <v>332</v>
      </c>
    </row>
    <row r="60" spans="3:4" ht="60">
      <c r="C60" s="49" t="s">
        <v>333</v>
      </c>
      <c r="D60" s="44" t="s">
        <v>334</v>
      </c>
    </row>
    <row r="61" spans="3:4" ht="60">
      <c r="C61" s="49" t="s">
        <v>335</v>
      </c>
      <c r="D61" s="44" t="s">
        <v>336</v>
      </c>
    </row>
    <row r="62" spans="3:4" ht="60">
      <c r="C62" s="49" t="s">
        <v>337</v>
      </c>
      <c r="D62" s="44" t="s">
        <v>338</v>
      </c>
    </row>
    <row r="63" spans="3:4" ht="34.5">
      <c r="C63" s="49" t="s">
        <v>339</v>
      </c>
      <c r="D63" s="44" t="s">
        <v>340</v>
      </c>
    </row>
    <row r="64" spans="3:4" ht="30">
      <c r="C64" s="49" t="s">
        <v>341</v>
      </c>
      <c r="D64" s="44" t="s">
        <v>342</v>
      </c>
    </row>
    <row r="65" spans="3:4" ht="34.5">
      <c r="C65" s="49" t="s">
        <v>343</v>
      </c>
      <c r="D65" s="44" t="s">
        <v>344</v>
      </c>
    </row>
    <row r="66" spans="3:4" ht="51.75">
      <c r="C66" s="49" t="s">
        <v>345</v>
      </c>
      <c r="D66" s="44" t="s">
        <v>346</v>
      </c>
    </row>
    <row r="67" spans="3:4" ht="34.5">
      <c r="C67" s="49" t="s">
        <v>143</v>
      </c>
      <c r="D67" s="44" t="s">
        <v>347</v>
      </c>
    </row>
    <row r="68" spans="3:4" ht="45">
      <c r="C68" s="49" t="s">
        <v>348</v>
      </c>
      <c r="D68" s="44" t="s">
        <v>349</v>
      </c>
    </row>
    <row r="69" spans="3:4" ht="30">
      <c r="C69" s="49" t="s">
        <v>350</v>
      </c>
      <c r="D69" s="44" t="s">
        <v>351</v>
      </c>
    </row>
    <row r="70" spans="3:4" ht="60">
      <c r="C70" s="49" t="s">
        <v>352</v>
      </c>
      <c r="D70" s="44" t="s">
        <v>353</v>
      </c>
    </row>
    <row r="71" spans="3:4" ht="45">
      <c r="C71" s="49" t="s">
        <v>354</v>
      </c>
      <c r="D71" s="44" t="s">
        <v>355</v>
      </c>
    </row>
    <row r="72" spans="3:4" ht="34.5">
      <c r="C72" s="49" t="s">
        <v>356</v>
      </c>
      <c r="D72" s="44" t="s">
        <v>357</v>
      </c>
    </row>
    <row r="73" spans="3:4" ht="34.5">
      <c r="C73" s="49" t="s">
        <v>358</v>
      </c>
      <c r="D73" s="44" t="s">
        <v>359</v>
      </c>
    </row>
    <row r="74" spans="3:4" ht="34.5">
      <c r="C74" s="49" t="s">
        <v>360</v>
      </c>
      <c r="D74" s="44" t="s">
        <v>361</v>
      </c>
    </row>
    <row r="75" spans="3:4" ht="60">
      <c r="C75" s="49" t="s">
        <v>362</v>
      </c>
      <c r="D75" s="44" t="s">
        <v>363</v>
      </c>
    </row>
    <row r="76" spans="3:4" ht="60">
      <c r="C76" s="49" t="s">
        <v>364</v>
      </c>
      <c r="D76" s="44" t="s">
        <v>365</v>
      </c>
    </row>
    <row r="77" spans="3:4" ht="34.5">
      <c r="C77" s="49" t="s">
        <v>366</v>
      </c>
      <c r="D77" s="44" t="s">
        <v>367</v>
      </c>
    </row>
    <row r="78" spans="3:4" ht="34.5">
      <c r="C78" s="49" t="s">
        <v>368</v>
      </c>
      <c r="D78" s="44" t="s">
        <v>369</v>
      </c>
    </row>
    <row r="79" spans="3:4" ht="45">
      <c r="C79" s="49" t="s">
        <v>370</v>
      </c>
      <c r="D79" s="44" t="s">
        <v>371</v>
      </c>
    </row>
    <row r="80" spans="3:4" ht="45">
      <c r="C80" s="49" t="s">
        <v>372</v>
      </c>
      <c r="D80" s="44" t="s">
        <v>373</v>
      </c>
    </row>
    <row r="81" spans="3:4" ht="45">
      <c r="C81" s="49" t="s">
        <v>374</v>
      </c>
      <c r="D81" s="44" t="s">
        <v>375</v>
      </c>
    </row>
    <row r="82" spans="3:4" ht="45">
      <c r="C82" s="49" t="s">
        <v>376</v>
      </c>
      <c r="D82" s="44" t="s">
        <v>377</v>
      </c>
    </row>
    <row r="83" spans="3:4" ht="34.5">
      <c r="C83" s="49" t="s">
        <v>120</v>
      </c>
      <c r="D83" s="44" t="s">
        <v>378</v>
      </c>
    </row>
    <row r="84" spans="3:4" ht="30">
      <c r="C84" s="49" t="s">
        <v>379</v>
      </c>
      <c r="D84" s="44" t="s">
        <v>380</v>
      </c>
    </row>
    <row r="85" spans="3:4" ht="34.5">
      <c r="C85" s="49" t="s">
        <v>381</v>
      </c>
      <c r="D85" s="44" t="s">
        <v>382</v>
      </c>
    </row>
    <row r="86" spans="3:4" ht="45">
      <c r="C86" s="49" t="s">
        <v>383</v>
      </c>
      <c r="D86" s="44" t="s">
        <v>384</v>
      </c>
    </row>
    <row r="87" spans="3:4" ht="34.5">
      <c r="C87" s="49" t="s">
        <v>385</v>
      </c>
      <c r="D87" s="44" t="s">
        <v>386</v>
      </c>
    </row>
    <row r="88" spans="3:4" ht="34.5">
      <c r="C88" s="49" t="s">
        <v>387</v>
      </c>
      <c r="D88" s="44" t="s">
        <v>388</v>
      </c>
    </row>
    <row r="89" spans="3:4" ht="51.75">
      <c r="C89" s="49" t="s">
        <v>389</v>
      </c>
      <c r="D89" s="44" t="s">
        <v>390</v>
      </c>
    </row>
    <row r="90" spans="3:4" ht="45">
      <c r="C90" s="49" t="s">
        <v>391</v>
      </c>
      <c r="D90" s="44" t="s">
        <v>392</v>
      </c>
    </row>
    <row r="91" spans="3:4" ht="60">
      <c r="C91" s="49" t="s">
        <v>393</v>
      </c>
      <c r="D91" s="44" t="s">
        <v>394</v>
      </c>
    </row>
    <row r="92" spans="3:4" ht="60">
      <c r="C92" s="49" t="s">
        <v>395</v>
      </c>
      <c r="D92" s="44" t="s">
        <v>396</v>
      </c>
    </row>
    <row r="93" spans="3:4" ht="45">
      <c r="C93" s="49" t="s">
        <v>397</v>
      </c>
      <c r="D93" s="44" t="s">
        <v>398</v>
      </c>
    </row>
    <row r="94" spans="3:4" ht="30">
      <c r="C94" s="49" t="s">
        <v>399</v>
      </c>
      <c r="D94" s="44" t="s">
        <v>400</v>
      </c>
    </row>
    <row r="95" spans="3:4" ht="34.5">
      <c r="C95" s="49" t="s">
        <v>401</v>
      </c>
      <c r="D95" s="44" t="s">
        <v>402</v>
      </c>
    </row>
    <row r="96" spans="3:4" ht="17.25">
      <c r="D96" s="44" t="s">
        <v>403</v>
      </c>
    </row>
    <row r="97" spans="3:4" ht="34.5">
      <c r="D97" s="44" t="s">
        <v>404</v>
      </c>
    </row>
    <row r="98" spans="3:4" ht="34.5">
      <c r="C98" s="47" t="s">
        <v>405</v>
      </c>
      <c r="D98" s="44" t="s">
        <v>406</v>
      </c>
    </row>
    <row r="99" spans="3:4" ht="34.5">
      <c r="C99" s="47" t="s">
        <v>407</v>
      </c>
      <c r="D99" s="44" t="s">
        <v>408</v>
      </c>
    </row>
    <row r="100" spans="3:4" ht="34.5">
      <c r="C100" s="47" t="s">
        <v>409</v>
      </c>
      <c r="D100" s="44" t="s">
        <v>410</v>
      </c>
    </row>
    <row r="101" spans="3:4" ht="34.5">
      <c r="C101" s="47" t="s">
        <v>411</v>
      </c>
      <c r="D101" s="44" t="s">
        <v>412</v>
      </c>
    </row>
    <row r="102" spans="3:4" ht="51.75">
      <c r="C102" s="47" t="s">
        <v>413</v>
      </c>
      <c r="D102" s="44" t="s">
        <v>414</v>
      </c>
    </row>
    <row r="103" spans="3:4" ht="51.75">
      <c r="C103" s="47" t="s">
        <v>415</v>
      </c>
      <c r="D103" s="44" t="s">
        <v>416</v>
      </c>
    </row>
    <row r="104" spans="3:4" ht="34.5">
      <c r="C104" s="47" t="s">
        <v>417</v>
      </c>
      <c r="D104" s="44" t="s">
        <v>418</v>
      </c>
    </row>
    <row r="105" spans="3:4" ht="34.5">
      <c r="C105" s="47" t="s">
        <v>419</v>
      </c>
      <c r="D105" s="44" t="s">
        <v>420</v>
      </c>
    </row>
    <row r="106" spans="3:4" ht="34.5">
      <c r="C106" s="47" t="s">
        <v>421</v>
      </c>
      <c r="D106" s="44" t="s">
        <v>422</v>
      </c>
    </row>
    <row r="107" spans="3:4" ht="34.5">
      <c r="C107" s="47" t="s">
        <v>423</v>
      </c>
      <c r="D107" s="44" t="s">
        <v>424</v>
      </c>
    </row>
    <row r="108" spans="3:4" ht="34.5">
      <c r="C108" s="47" t="s">
        <v>425</v>
      </c>
      <c r="D108" s="44" t="s">
        <v>426</v>
      </c>
    </row>
    <row r="109" spans="3:4" ht="34.5">
      <c r="C109" s="47" t="s">
        <v>427</v>
      </c>
      <c r="D109" s="44" t="s">
        <v>428</v>
      </c>
    </row>
    <row r="110" spans="3:4" ht="34.5">
      <c r="C110" s="47" t="s">
        <v>429</v>
      </c>
      <c r="D110" s="44" t="s">
        <v>430</v>
      </c>
    </row>
    <row r="111" spans="3:4" ht="34.5">
      <c r="C111" s="47" t="s">
        <v>431</v>
      </c>
      <c r="D111" s="44" t="s">
        <v>432</v>
      </c>
    </row>
    <row r="112" spans="3:4" ht="34.5">
      <c r="C112" s="47" t="s">
        <v>433</v>
      </c>
      <c r="D112" s="44" t="s">
        <v>434</v>
      </c>
    </row>
    <row r="113" spans="3:4" ht="51.75">
      <c r="C113" s="47" t="s">
        <v>435</v>
      </c>
      <c r="D113" s="44" t="s">
        <v>436</v>
      </c>
    </row>
    <row r="114" spans="3:4" ht="34.5">
      <c r="C114" s="47" t="s">
        <v>437</v>
      </c>
      <c r="D114" s="44" t="s">
        <v>438</v>
      </c>
    </row>
    <row r="115" spans="3:4" ht="51.75">
      <c r="C115" s="47" t="s">
        <v>439</v>
      </c>
      <c r="D115" s="44" t="s">
        <v>440</v>
      </c>
    </row>
    <row r="116" spans="3:4" ht="17.25">
      <c r="C116" s="47" t="s">
        <v>441</v>
      </c>
      <c r="D116" s="44" t="s">
        <v>442</v>
      </c>
    </row>
    <row r="117" spans="3:4" ht="51.75">
      <c r="C117" s="47" t="s">
        <v>443</v>
      </c>
      <c r="D117" s="44" t="s">
        <v>444</v>
      </c>
    </row>
    <row r="118" spans="3:4" ht="51.75">
      <c r="C118" s="47" t="s">
        <v>445</v>
      </c>
      <c r="D118" s="44" t="s">
        <v>446</v>
      </c>
    </row>
    <row r="119" spans="3:4" ht="34.5">
      <c r="C119" s="47" t="s">
        <v>447</v>
      </c>
      <c r="D119" s="44" t="s">
        <v>448</v>
      </c>
    </row>
    <row r="120" spans="3:4" ht="17.25">
      <c r="C120" s="47" t="s">
        <v>449</v>
      </c>
      <c r="D120" s="44" t="s">
        <v>450</v>
      </c>
    </row>
    <row r="121" spans="3:4" ht="17.25">
      <c r="C121" s="47" t="s">
        <v>451</v>
      </c>
      <c r="D121" s="44" t="s">
        <v>452</v>
      </c>
    </row>
    <row r="122" spans="3:4" ht="17.25">
      <c r="C122" s="47" t="s">
        <v>453</v>
      </c>
      <c r="D122" s="44" t="s">
        <v>454</v>
      </c>
    </row>
    <row r="123" spans="3:4" ht="17.25">
      <c r="C123" s="47" t="s">
        <v>455</v>
      </c>
      <c r="D123" s="44" t="s">
        <v>456</v>
      </c>
    </row>
    <row r="124" spans="3:4" ht="17.25">
      <c r="C124" s="47" t="s">
        <v>457</v>
      </c>
      <c r="D124" s="44" t="s">
        <v>458</v>
      </c>
    </row>
    <row r="125" spans="3:4" ht="34.5">
      <c r="C125" s="47" t="s">
        <v>459</v>
      </c>
      <c r="D125" s="44" t="s">
        <v>460</v>
      </c>
    </row>
    <row r="126" spans="3:4" ht="34.5">
      <c r="C126" s="47" t="s">
        <v>461</v>
      </c>
      <c r="D126" s="44" t="s">
        <v>462</v>
      </c>
    </row>
    <row r="127" spans="3:4" ht="51.75">
      <c r="C127" s="47" t="s">
        <v>463</v>
      </c>
      <c r="D127" s="44" t="s">
        <v>464</v>
      </c>
    </row>
    <row r="128" spans="3:4" ht="17.25">
      <c r="C128" s="47" t="s">
        <v>465</v>
      </c>
      <c r="D128" s="44" t="s">
        <v>466</v>
      </c>
    </row>
    <row r="129" spans="3:4" ht="34.5">
      <c r="C129" s="47" t="s">
        <v>467</v>
      </c>
      <c r="D129" s="44" t="s">
        <v>468</v>
      </c>
    </row>
    <row r="130" spans="3:4" ht="34.5">
      <c r="C130" s="47" t="s">
        <v>469</v>
      </c>
      <c r="D130" s="44" t="s">
        <v>470</v>
      </c>
    </row>
    <row r="131" spans="3:4" ht="34.5">
      <c r="C131" s="47" t="s">
        <v>471</v>
      </c>
      <c r="D131" s="44" t="s">
        <v>472</v>
      </c>
    </row>
    <row r="132" spans="3:4" ht="34.5">
      <c r="C132" s="47" t="s">
        <v>473</v>
      </c>
      <c r="D132" s="44" t="s">
        <v>474</v>
      </c>
    </row>
    <row r="133" spans="3:4" ht="34.5">
      <c r="C133" s="47" t="s">
        <v>475</v>
      </c>
      <c r="D133" s="44" t="s">
        <v>476</v>
      </c>
    </row>
    <row r="134" spans="3:4" ht="34.5">
      <c r="C134" s="47" t="s">
        <v>477</v>
      </c>
      <c r="D134" s="44" t="s">
        <v>478</v>
      </c>
    </row>
    <row r="135" spans="3:4" ht="51.75">
      <c r="C135" s="47" t="s">
        <v>479</v>
      </c>
      <c r="D135" s="44" t="s">
        <v>480</v>
      </c>
    </row>
    <row r="136" spans="3:4" ht="34.5">
      <c r="C136" s="47" t="s">
        <v>481</v>
      </c>
      <c r="D136" s="44" t="s">
        <v>482</v>
      </c>
    </row>
    <row r="137" spans="3:4" ht="34.5">
      <c r="C137" s="47" t="s">
        <v>483</v>
      </c>
      <c r="D137" s="44" t="s">
        <v>484</v>
      </c>
    </row>
    <row r="138" spans="3:4" ht="34.5">
      <c r="C138" s="47" t="s">
        <v>485</v>
      </c>
      <c r="D138" s="44" t="s">
        <v>486</v>
      </c>
    </row>
    <row r="139" spans="3:4" ht="51.75">
      <c r="C139" s="47" t="s">
        <v>487</v>
      </c>
      <c r="D139" s="44" t="s">
        <v>488</v>
      </c>
    </row>
    <row r="140" spans="3:4" ht="34.5">
      <c r="C140" s="47" t="s">
        <v>489</v>
      </c>
      <c r="D140" s="44" t="s">
        <v>490</v>
      </c>
    </row>
    <row r="141" spans="3:4" ht="17.25">
      <c r="C141" s="47" t="s">
        <v>491</v>
      </c>
      <c r="D141" s="44" t="s">
        <v>492</v>
      </c>
    </row>
    <row r="142" spans="3:4" ht="17.25">
      <c r="C142" s="47" t="s">
        <v>493</v>
      </c>
      <c r="D142" s="44" t="s">
        <v>494</v>
      </c>
    </row>
    <row r="143" spans="3:4" ht="34.5">
      <c r="C143" s="47" t="s">
        <v>495</v>
      </c>
      <c r="D143" s="44" t="s">
        <v>496</v>
      </c>
    </row>
    <row r="144" spans="3:4" ht="34.5">
      <c r="C144" s="47" t="s">
        <v>497</v>
      </c>
      <c r="D144" s="44" t="s">
        <v>498</v>
      </c>
    </row>
    <row r="145" spans="3:4" ht="34.5">
      <c r="C145" s="47" t="s">
        <v>499</v>
      </c>
      <c r="D145" s="44" t="s">
        <v>500</v>
      </c>
    </row>
    <row r="146" spans="3:4" ht="17.25">
      <c r="C146" s="47" t="s">
        <v>501</v>
      </c>
      <c r="D146" s="44" t="s">
        <v>502</v>
      </c>
    </row>
    <row r="147" spans="3:4" ht="34.5">
      <c r="C147" s="47" t="s">
        <v>503</v>
      </c>
      <c r="D147" s="44" t="s">
        <v>504</v>
      </c>
    </row>
    <row r="148" spans="3:4" ht="34.5">
      <c r="C148" s="47" t="s">
        <v>505</v>
      </c>
      <c r="D148" s="44" t="s">
        <v>506</v>
      </c>
    </row>
    <row r="149" spans="3:4" ht="34.5">
      <c r="C149" s="47" t="s">
        <v>507</v>
      </c>
      <c r="D149" s="44" t="s">
        <v>508</v>
      </c>
    </row>
    <row r="150" spans="3:4" ht="34.5">
      <c r="C150" s="47" t="s">
        <v>509</v>
      </c>
      <c r="D150" s="44" t="s">
        <v>510</v>
      </c>
    </row>
    <row r="151" spans="3:4" ht="51.75">
      <c r="C151" s="47" t="s">
        <v>511</v>
      </c>
      <c r="D151" s="44" t="s">
        <v>512</v>
      </c>
    </row>
    <row r="152" spans="3:4" ht="34.5">
      <c r="C152" s="47" t="s">
        <v>513</v>
      </c>
      <c r="D152" s="44" t="s">
        <v>514</v>
      </c>
    </row>
    <row r="153" spans="3:4" ht="34.5">
      <c r="C153" s="47" t="s">
        <v>515</v>
      </c>
      <c r="D153" s="44" t="s">
        <v>516</v>
      </c>
    </row>
    <row r="154" spans="3:4" ht="34.5">
      <c r="C154" s="47" t="s">
        <v>517</v>
      </c>
      <c r="D154" s="44" t="s">
        <v>518</v>
      </c>
    </row>
    <row r="155" spans="3:4" ht="34.5">
      <c r="C155" s="47" t="s">
        <v>519</v>
      </c>
      <c r="D155" s="44" t="s">
        <v>520</v>
      </c>
    </row>
    <row r="156" spans="3:4" ht="34.5">
      <c r="C156" s="47" t="s">
        <v>521</v>
      </c>
      <c r="D156" s="44" t="s">
        <v>522</v>
      </c>
    </row>
    <row r="157" spans="3:4" ht="34.5">
      <c r="C157" s="47" t="s">
        <v>523</v>
      </c>
      <c r="D157" s="44" t="s">
        <v>524</v>
      </c>
    </row>
    <row r="158" spans="3:4" ht="34.5">
      <c r="C158" s="47" t="s">
        <v>525</v>
      </c>
      <c r="D158" s="44" t="s">
        <v>526</v>
      </c>
    </row>
    <row r="159" spans="3:4" ht="34.5">
      <c r="C159" s="47" t="s">
        <v>527</v>
      </c>
      <c r="D159" s="44" t="s">
        <v>528</v>
      </c>
    </row>
    <row r="160" spans="3:4" ht="34.5">
      <c r="C160" s="47" t="s">
        <v>529</v>
      </c>
      <c r="D160" s="44" t="s">
        <v>530</v>
      </c>
    </row>
    <row r="161" spans="3:4" ht="51.75">
      <c r="C161" s="47" t="s">
        <v>531</v>
      </c>
      <c r="D161" s="44" t="s">
        <v>532</v>
      </c>
    </row>
    <row r="162" spans="3:4" ht="34.5">
      <c r="C162" s="47" t="s">
        <v>533</v>
      </c>
      <c r="D162" s="44" t="s">
        <v>534</v>
      </c>
    </row>
    <row r="163" spans="3:4" ht="34.5">
      <c r="C163" s="47" t="s">
        <v>535</v>
      </c>
      <c r="D163" s="44" t="s">
        <v>536</v>
      </c>
    </row>
    <row r="164" spans="3:4" ht="34.5">
      <c r="C164" s="47" t="s">
        <v>537</v>
      </c>
      <c r="D164" s="44" t="s">
        <v>538</v>
      </c>
    </row>
    <row r="165" spans="3:4" ht="34.5">
      <c r="C165" s="47" t="s">
        <v>539</v>
      </c>
      <c r="D165" s="44" t="s">
        <v>540</v>
      </c>
    </row>
    <row r="166" spans="3:4" ht="34.5">
      <c r="C166" s="47" t="s">
        <v>541</v>
      </c>
      <c r="D166" s="44" t="s">
        <v>542</v>
      </c>
    </row>
    <row r="167" spans="3:4" ht="34.5">
      <c r="C167" s="47" t="s">
        <v>543</v>
      </c>
      <c r="D167" s="44" t="s">
        <v>544</v>
      </c>
    </row>
    <row r="168" spans="3:4" ht="51.75">
      <c r="C168" s="47" t="s">
        <v>545</v>
      </c>
      <c r="D168" s="44" t="s">
        <v>546</v>
      </c>
    </row>
    <row r="169" spans="3:4" ht="34.5">
      <c r="C169" s="47" t="s">
        <v>547</v>
      </c>
      <c r="D169" s="44" t="s">
        <v>548</v>
      </c>
    </row>
    <row r="170" spans="3:4" ht="17.25">
      <c r="C170" s="47" t="s">
        <v>549</v>
      </c>
      <c r="D170" s="44" t="s">
        <v>550</v>
      </c>
    </row>
    <row r="171" spans="3:4" ht="34.5">
      <c r="C171" s="47" t="s">
        <v>551</v>
      </c>
      <c r="D171" s="44" t="s">
        <v>552</v>
      </c>
    </row>
    <row r="172" spans="3:4" ht="17.25">
      <c r="C172" s="47" t="s">
        <v>553</v>
      </c>
      <c r="D172" s="44" t="s">
        <v>554</v>
      </c>
    </row>
    <row r="173" spans="3:4">
      <c r="C173" s="47" t="s">
        <v>555</v>
      </c>
    </row>
    <row r="174" spans="3:4">
      <c r="C174" s="47" t="s">
        <v>556</v>
      </c>
    </row>
    <row r="175" spans="3:4">
      <c r="C175" s="47" t="s">
        <v>557</v>
      </c>
    </row>
    <row r="176" spans="3:4">
      <c r="C176" s="47" t="s">
        <v>558</v>
      </c>
    </row>
    <row r="177" spans="3:3">
      <c r="C177" s="47" t="s">
        <v>559</v>
      </c>
    </row>
    <row r="178" spans="3:3">
      <c r="C178" s="47" t="s">
        <v>560</v>
      </c>
    </row>
    <row r="179" spans="3:3">
      <c r="C179" s="47" t="s">
        <v>561</v>
      </c>
    </row>
    <row r="180" spans="3:3">
      <c r="C180" s="47" t="s">
        <v>562</v>
      </c>
    </row>
    <row r="181" spans="3:3">
      <c r="C181" s="47" t="s">
        <v>563</v>
      </c>
    </row>
    <row r="182" spans="3:3">
      <c r="C182" s="47" t="s">
        <v>564</v>
      </c>
    </row>
    <row r="183" spans="3:3">
      <c r="C183" s="47" t="s">
        <v>565</v>
      </c>
    </row>
    <row r="184" spans="3:3">
      <c r="C184" s="47" t="s">
        <v>566</v>
      </c>
    </row>
    <row r="185" spans="3:3">
      <c r="C185" s="47" t="s">
        <v>567</v>
      </c>
    </row>
    <row r="186" spans="3:3">
      <c r="C186" s="47" t="s">
        <v>568</v>
      </c>
    </row>
    <row r="187" spans="3:3">
      <c r="C187" s="47" t="s">
        <v>569</v>
      </c>
    </row>
    <row r="188" spans="3:3">
      <c r="C188" s="47" t="s">
        <v>570</v>
      </c>
    </row>
    <row r="189" spans="3:3">
      <c r="C189" s="47" t="s">
        <v>571</v>
      </c>
    </row>
    <row r="190" spans="3:3">
      <c r="C190" s="47" t="s">
        <v>572</v>
      </c>
    </row>
    <row r="191" spans="3:3">
      <c r="C191" s="47" t="s">
        <v>573</v>
      </c>
    </row>
    <row r="192" spans="3:3">
      <c r="C192" s="47" t="s">
        <v>574</v>
      </c>
    </row>
    <row r="193" spans="3:3">
      <c r="C193" s="47" t="s">
        <v>575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E35" sqref="E35"/>
    </sheetView>
  </sheetViews>
  <sheetFormatPr baseColWidth="10" defaultColWidth="11.5703125" defaultRowHeight="14.25"/>
  <cols>
    <col min="1" max="1" width="27.28515625" style="96" customWidth="1"/>
    <col min="2" max="8" width="11.5703125" style="96"/>
    <col min="9" max="9" width="98.28515625" style="96" customWidth="1"/>
    <col min="10" max="16384" width="11.5703125" style="96"/>
  </cols>
  <sheetData>
    <row r="1" spans="1:10" ht="71.25">
      <c r="A1" s="96" t="s">
        <v>702</v>
      </c>
      <c r="B1" s="96" t="s">
        <v>606</v>
      </c>
      <c r="C1" s="96" t="s">
        <v>626</v>
      </c>
      <c r="D1" s="96" t="s">
        <v>623</v>
      </c>
      <c r="E1" s="96" t="s">
        <v>703</v>
      </c>
      <c r="F1" s="96" t="s">
        <v>704</v>
      </c>
      <c r="G1" s="96" t="s">
        <v>705</v>
      </c>
      <c r="H1" s="96" t="s">
        <v>706</v>
      </c>
      <c r="I1" s="97" t="s">
        <v>329</v>
      </c>
      <c r="J1" s="96" t="s">
        <v>707</v>
      </c>
    </row>
    <row r="2" spans="1:10" ht="28.5">
      <c r="A2" s="96" t="s">
        <v>708</v>
      </c>
      <c r="B2" s="96" t="s">
        <v>709</v>
      </c>
      <c r="C2" s="96" t="s">
        <v>710</v>
      </c>
      <c r="D2" s="96" t="s">
        <v>711</v>
      </c>
      <c r="E2" s="96" t="s">
        <v>596</v>
      </c>
      <c r="F2" s="96" t="s">
        <v>712</v>
      </c>
      <c r="G2" s="96" t="s">
        <v>713</v>
      </c>
      <c r="H2" s="96" t="s">
        <v>714</v>
      </c>
      <c r="I2" s="97" t="s">
        <v>331</v>
      </c>
      <c r="J2" s="96" t="s">
        <v>622</v>
      </c>
    </row>
    <row r="3" spans="1:10" ht="42.75">
      <c r="A3" s="96" t="s">
        <v>589</v>
      </c>
      <c r="B3" s="96" t="s">
        <v>715</v>
      </c>
      <c r="D3" s="96" t="s">
        <v>716</v>
      </c>
      <c r="E3" s="96" t="s">
        <v>717</v>
      </c>
      <c r="F3" s="96" t="s">
        <v>718</v>
      </c>
      <c r="G3" s="96" t="s">
        <v>719</v>
      </c>
      <c r="H3" s="96" t="s">
        <v>582</v>
      </c>
      <c r="I3" s="97" t="s">
        <v>333</v>
      </c>
      <c r="J3" s="96" t="s">
        <v>720</v>
      </c>
    </row>
    <row r="4" spans="1:10" ht="42.75">
      <c r="A4" s="96" t="s">
        <v>721</v>
      </c>
      <c r="B4" s="96" t="s">
        <v>722</v>
      </c>
      <c r="D4" s="96" t="s">
        <v>723</v>
      </c>
      <c r="E4" s="96" t="s">
        <v>724</v>
      </c>
      <c r="F4" s="96" t="s">
        <v>217</v>
      </c>
      <c r="G4" s="96" t="s">
        <v>725</v>
      </c>
      <c r="H4" s="96" t="s">
        <v>263</v>
      </c>
      <c r="I4" s="97" t="s">
        <v>335</v>
      </c>
      <c r="J4" s="96" t="s">
        <v>726</v>
      </c>
    </row>
    <row r="5" spans="1:10" ht="57">
      <c r="A5" s="96" t="s">
        <v>727</v>
      </c>
      <c r="B5" s="96" t="s">
        <v>43</v>
      </c>
      <c r="D5" s="96" t="s">
        <v>728</v>
      </c>
      <c r="E5" s="96" t="s">
        <v>729</v>
      </c>
      <c r="F5" s="96" t="s">
        <v>730</v>
      </c>
      <c r="G5" s="96" t="s">
        <v>731</v>
      </c>
      <c r="I5" s="97" t="s">
        <v>337</v>
      </c>
    </row>
    <row r="6" spans="1:10">
      <c r="A6" s="96" t="s">
        <v>732</v>
      </c>
      <c r="B6" s="96" t="s">
        <v>733</v>
      </c>
      <c r="D6" s="96" t="s">
        <v>734</v>
      </c>
      <c r="E6" s="96" t="s">
        <v>735</v>
      </c>
      <c r="F6" s="96" t="s">
        <v>736</v>
      </c>
      <c r="G6" s="96" t="s">
        <v>737</v>
      </c>
      <c r="I6" s="97" t="s">
        <v>339</v>
      </c>
    </row>
    <row r="7" spans="1:10" ht="28.5">
      <c r="A7" s="96" t="s">
        <v>738</v>
      </c>
      <c r="B7" s="96" t="s">
        <v>739</v>
      </c>
      <c r="D7" s="96" t="s">
        <v>740</v>
      </c>
      <c r="E7" s="96" t="s">
        <v>741</v>
      </c>
      <c r="F7" s="96" t="s">
        <v>742</v>
      </c>
      <c r="G7" s="96" t="s">
        <v>743</v>
      </c>
      <c r="I7" s="97" t="s">
        <v>341</v>
      </c>
    </row>
    <row r="8" spans="1:10" ht="28.5">
      <c r="A8" s="96" t="s">
        <v>744</v>
      </c>
      <c r="E8" s="96" t="s">
        <v>745</v>
      </c>
      <c r="F8" s="96" t="s">
        <v>232</v>
      </c>
      <c r="G8" s="96" t="s">
        <v>746</v>
      </c>
      <c r="I8" s="97" t="s">
        <v>343</v>
      </c>
    </row>
    <row r="9" spans="1:10">
      <c r="E9" s="96" t="s">
        <v>747</v>
      </c>
      <c r="F9" s="96" t="s">
        <v>13</v>
      </c>
      <c r="G9" s="96" t="s">
        <v>583</v>
      </c>
      <c r="I9" s="97" t="s">
        <v>345</v>
      </c>
    </row>
    <row r="10" spans="1:10">
      <c r="E10" s="96" t="s">
        <v>597</v>
      </c>
      <c r="F10" s="96" t="s">
        <v>748</v>
      </c>
      <c r="G10" s="96" t="s">
        <v>749</v>
      </c>
      <c r="I10" s="97" t="s">
        <v>143</v>
      </c>
    </row>
    <row r="11" spans="1:10" ht="42.75">
      <c r="F11" s="96" t="s">
        <v>750</v>
      </c>
      <c r="G11" s="96" t="s">
        <v>751</v>
      </c>
      <c r="I11" s="97" t="s">
        <v>348</v>
      </c>
    </row>
    <row r="12" spans="1:10" ht="28.5">
      <c r="F12" s="96" t="s">
        <v>752</v>
      </c>
      <c r="G12" s="96" t="s">
        <v>753</v>
      </c>
      <c r="I12" s="97" t="s">
        <v>350</v>
      </c>
    </row>
    <row r="13" spans="1:10" ht="42.75">
      <c r="F13" s="96" t="s">
        <v>754</v>
      </c>
      <c r="G13" s="96" t="s">
        <v>755</v>
      </c>
      <c r="I13" s="97" t="s">
        <v>352</v>
      </c>
    </row>
    <row r="14" spans="1:10" ht="28.5">
      <c r="F14" s="96" t="s">
        <v>756</v>
      </c>
      <c r="G14" s="96" t="s">
        <v>757</v>
      </c>
      <c r="I14" s="97" t="s">
        <v>354</v>
      </c>
    </row>
    <row r="15" spans="1:10">
      <c r="F15" s="96" t="s">
        <v>255</v>
      </c>
      <c r="G15" s="96" t="s">
        <v>758</v>
      </c>
      <c r="I15" s="97" t="s">
        <v>356</v>
      </c>
    </row>
    <row r="16" spans="1:10" ht="28.5">
      <c r="F16" s="96" t="s">
        <v>759</v>
      </c>
      <c r="G16" s="96" t="s">
        <v>760</v>
      </c>
      <c r="I16" s="97" t="s">
        <v>358</v>
      </c>
    </row>
    <row r="17" spans="6:9" ht="28.5">
      <c r="F17" s="96" t="s">
        <v>263</v>
      </c>
      <c r="G17" s="96" t="s">
        <v>761</v>
      </c>
      <c r="I17" s="97" t="s">
        <v>360</v>
      </c>
    </row>
    <row r="18" spans="6:9" ht="42.75">
      <c r="F18" s="96" t="s">
        <v>762</v>
      </c>
      <c r="G18" s="96" t="s">
        <v>763</v>
      </c>
      <c r="I18" s="97" t="s">
        <v>362</v>
      </c>
    </row>
    <row r="19" spans="6:9" ht="42.75">
      <c r="I19" s="97" t="s">
        <v>364</v>
      </c>
    </row>
    <row r="20" spans="6:9">
      <c r="I20" s="97" t="s">
        <v>366</v>
      </c>
    </row>
    <row r="21" spans="6:9" ht="28.5">
      <c r="I21" s="97" t="s">
        <v>368</v>
      </c>
    </row>
    <row r="22" spans="6:9" ht="28.5">
      <c r="I22" s="97" t="s">
        <v>370</v>
      </c>
    </row>
    <row r="23" spans="6:9" ht="28.5">
      <c r="I23" s="97" t="s">
        <v>372</v>
      </c>
    </row>
    <row r="24" spans="6:9" ht="28.5">
      <c r="I24" s="97" t="s">
        <v>374</v>
      </c>
    </row>
    <row r="25" spans="6:9" ht="28.5">
      <c r="I25" s="97" t="s">
        <v>376</v>
      </c>
    </row>
    <row r="26" spans="6:9">
      <c r="I26" s="97" t="s">
        <v>120</v>
      </c>
    </row>
    <row r="27" spans="6:9">
      <c r="I27" s="97" t="s">
        <v>379</v>
      </c>
    </row>
    <row r="28" spans="6:9" ht="28.5">
      <c r="I28" s="97" t="s">
        <v>381</v>
      </c>
    </row>
    <row r="29" spans="6:9" ht="28.5">
      <c r="I29" s="97" t="s">
        <v>383</v>
      </c>
    </row>
    <row r="30" spans="6:9">
      <c r="I30" s="97" t="s">
        <v>385</v>
      </c>
    </row>
    <row r="31" spans="6:9" ht="28.5">
      <c r="I31" s="97" t="s">
        <v>387</v>
      </c>
    </row>
    <row r="32" spans="6:9">
      <c r="I32" s="97" t="s">
        <v>389</v>
      </c>
    </row>
    <row r="33" spans="9:9" ht="28.5">
      <c r="I33" s="97" t="s">
        <v>391</v>
      </c>
    </row>
    <row r="34" spans="9:9" ht="42.75">
      <c r="I34" s="97" t="s">
        <v>764</v>
      </c>
    </row>
    <row r="35" spans="9:9" ht="42.75">
      <c r="I35" s="97" t="s">
        <v>395</v>
      </c>
    </row>
    <row r="36" spans="9:9" ht="28.5">
      <c r="I36" s="97" t="s">
        <v>397</v>
      </c>
    </row>
    <row r="37" spans="9:9" ht="28.5">
      <c r="I37" s="97" t="s">
        <v>399</v>
      </c>
    </row>
    <row r="38" spans="9:9">
      <c r="I38" s="97" t="s">
        <v>401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Props1.xml><?xml version="1.0" encoding="utf-8"?>
<ds:datastoreItem xmlns:ds="http://schemas.openxmlformats.org/officeDocument/2006/customXml" ds:itemID="{E8986030-4BD2-48B0-B13A-A0B4B54B9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0B5556-0708-4C1B-84D7-6C03E4E86626}">
  <ds:schemaRefs>
    <ds:schemaRef ds:uri="http://schemas.microsoft.com/sharepoint/v3/contenttype/forms"/>
  </ds:schemaRefs>
</ds:datastoreItem>
</file>

<file path=customXml/itemProps3.xml><?xml version="1.0" encoding="utf-8"?>
<ds:datastoreItem xmlns:ds="http://schemas.openxmlformats.org/officeDocument/2006/customXml" ds:itemID="{028473E8-8DB7-46A0-814A-670833D24D7D}">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PLAN DE ACCION</vt:lpstr>
      <vt:lpstr>IN-PEI GES-GFI-001</vt:lpstr>
      <vt:lpstr>IN-PEI GES-GFI-002</vt:lpstr>
      <vt:lpstr>Hoja1</vt:lpstr>
      <vt:lpstr>lista</vt:lpstr>
      <vt:lpstr>'IN-PEI GES-GFI-001'!Área_de_impresión</vt:lpstr>
      <vt:lpstr>'IN-PEI GES-GFI-002'!Área_de_impresión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peña</cp:lastModifiedBy>
  <cp:revision/>
  <dcterms:created xsi:type="dcterms:W3CDTF">2021-01-29T16:02:32Z</dcterms:created>
  <dcterms:modified xsi:type="dcterms:W3CDTF">2022-11-01T22:50:06Z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ies>
</file>