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5AADF648-77D8-4CB2-88EB-083EB20E3BEE}" xr6:coauthVersionLast="45" xr6:coauthVersionMax="47" xr10:uidLastSave="{00000000-0000-0000-0000-000000000000}"/>
  <bookViews>
    <workbookView xWindow="-120" yWindow="-120" windowWidth="29040" windowHeight="15840" tabRatio="670" xr2:uid="{00000000-000D-0000-FFFF-FFFF00000000}"/>
  </bookViews>
  <sheets>
    <sheet name="PLAN DE ACCION" sheetId="7" r:id="rId1"/>
    <sheet name="IN-PEI GES-GAM-004" sheetId="27" r:id="rId2"/>
    <sheet name="IN-PEI GES-GAM-005" sheetId="28" r:id="rId3"/>
    <sheet name="lista indicadores" sheetId="24" state="hidden" r:id="rId4"/>
    <sheet name="Hoja1" sheetId="12" state="hidden" r:id="rId5"/>
  </sheets>
  <externalReferences>
    <externalReference r:id="rId6"/>
    <externalReference r:id="rId7"/>
  </externalReferences>
  <definedNames>
    <definedName name="_100.000_aportes_realizados_en_la_plataforma__Bogotá_Abierta" localSheetId="1">#REF!</definedName>
    <definedName name="_100.000_aportes_realizados_en_la_plataforma__Bogotá_Abierta" localSheetId="2">#REF!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 localSheetId="2">#REF!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 localSheetId="2">#REF!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1">'IN-PEI GES-GAM-004'!$A$9:$Y$49</definedName>
    <definedName name="_xlnm.Print_Area" localSheetId="2">'IN-PEI GES-GAM-005'!$A$1:$X$57</definedName>
    <definedName name="Atender_20_puntos_de_Participación_IDPAC" localSheetId="1">#REF!</definedName>
    <definedName name="Atender_20_puntos_de_Participación_IDPAC" localSheetId="2">#REF!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 localSheetId="2">#REF!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 localSheetId="2">#REF!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28" l="1"/>
  <c r="D31" i="28"/>
  <c r="E31" i="28"/>
  <c r="C32" i="28"/>
  <c r="D32" i="28"/>
  <c r="C33" i="28"/>
  <c r="D33" i="28"/>
  <c r="C34" i="28"/>
  <c r="D34" i="28"/>
  <c r="D42" i="27"/>
  <c r="C42" i="27"/>
  <c r="D41" i="27"/>
  <c r="C41" i="27"/>
  <c r="D40" i="27"/>
  <c r="C40" i="27"/>
  <c r="D39" i="27"/>
  <c r="C39" i="27"/>
  <c r="D38" i="27"/>
  <c r="C38" i="27"/>
  <c r="D37" i="27"/>
  <c r="C37" i="27"/>
  <c r="D36" i="27"/>
  <c r="C36" i="27"/>
  <c r="D35" i="27"/>
  <c r="C35" i="27"/>
  <c r="D34" i="27"/>
  <c r="C34" i="27"/>
  <c r="D33" i="27"/>
  <c r="C33" i="27"/>
  <c r="D32" i="27"/>
  <c r="C32" i="27"/>
  <c r="D31" i="27"/>
  <c r="C31" i="27"/>
  <c r="E31" i="27" s="1"/>
  <c r="AN70" i="7" l="1"/>
  <c r="AP164" i="7" l="1"/>
  <c r="AP163" i="7"/>
  <c r="AP162" i="7"/>
  <c r="AP161" i="7"/>
  <c r="AJ161" i="7"/>
  <c r="AP160" i="7"/>
  <c r="AP159" i="7"/>
  <c r="AP158" i="7"/>
  <c r="AP157" i="7"/>
  <c r="AJ157" i="7"/>
  <c r="AP156" i="7"/>
  <c r="AP155" i="7"/>
  <c r="AP154" i="7"/>
  <c r="AP153" i="7"/>
  <c r="AJ153" i="7"/>
  <c r="AP152" i="7"/>
  <c r="AP151" i="7"/>
  <c r="AP150" i="7"/>
  <c r="AP149" i="7"/>
  <c r="AJ149" i="7"/>
  <c r="AP148" i="7"/>
  <c r="AP147" i="7"/>
  <c r="AP146" i="7"/>
  <c r="AP145" i="7"/>
  <c r="AJ145" i="7"/>
  <c r="AJ165" i="7"/>
  <c r="K161" i="7"/>
  <c r="K157" i="7"/>
  <c r="K153" i="7"/>
  <c r="K149" i="7"/>
  <c r="K145" i="7"/>
  <c r="K165" i="7"/>
  <c r="AP165" i="7"/>
  <c r="AP166" i="7"/>
  <c r="AP167" i="7"/>
  <c r="AP168" i="7"/>
  <c r="K169" i="7"/>
  <c r="AJ169" i="7"/>
  <c r="AP169" i="7"/>
  <c r="AP170" i="7"/>
  <c r="AP171" i="7"/>
  <c r="AP172" i="7"/>
  <c r="K173" i="7"/>
  <c r="AJ173" i="7"/>
  <c r="AP173" i="7"/>
  <c r="AP174" i="7"/>
  <c r="AP175" i="7"/>
  <c r="AP176" i="7"/>
  <c r="O122" i="7"/>
  <c r="O118" i="7"/>
  <c r="O114" i="7"/>
  <c r="O110" i="7"/>
  <c r="O106" i="7"/>
  <c r="O102" i="7"/>
  <c r="O98" i="7"/>
  <c r="O94" i="7"/>
  <c r="O90" i="7"/>
  <c r="O86" i="7"/>
  <c r="O82" i="7"/>
  <c r="O78" i="7"/>
  <c r="O74" i="7"/>
  <c r="O70" i="7"/>
  <c r="O66" i="7"/>
  <c r="O62" i="7"/>
  <c r="O58" i="7"/>
  <c r="O54" i="7"/>
  <c r="O50" i="7"/>
  <c r="O46" i="7"/>
  <c r="O42" i="7"/>
  <c r="O38" i="7"/>
  <c r="O34" i="7"/>
  <c r="O30" i="7"/>
  <c r="O26" i="7"/>
  <c r="AR77" i="7"/>
  <c r="AR76" i="7"/>
  <c r="AR75" i="7"/>
  <c r="AR74" i="7"/>
  <c r="AN74" i="7"/>
  <c r="AR73" i="7"/>
  <c r="AR72" i="7"/>
  <c r="AR71" i="7"/>
  <c r="AR70" i="7"/>
  <c r="AR69" i="7"/>
  <c r="AR68" i="7"/>
  <c r="AR67" i="7"/>
  <c r="AR66" i="7"/>
  <c r="AN66" i="7"/>
  <c r="AR65" i="7"/>
  <c r="AR64" i="7"/>
  <c r="AR63" i="7"/>
  <c r="AR62" i="7"/>
  <c r="AN62" i="7"/>
  <c r="AR61" i="7"/>
  <c r="AR60" i="7"/>
  <c r="AR59" i="7"/>
  <c r="AR58" i="7"/>
  <c r="AN58" i="7"/>
  <c r="AR57" i="7"/>
  <c r="AR56" i="7"/>
  <c r="AR55" i="7"/>
  <c r="AR54" i="7"/>
  <c r="AN54" i="7"/>
  <c r="AR53" i="7"/>
  <c r="AR52" i="7"/>
  <c r="AR51" i="7"/>
  <c r="AR50" i="7"/>
  <c r="AN50" i="7"/>
  <c r="AR49" i="7"/>
  <c r="AR48" i="7"/>
  <c r="AR47" i="7"/>
  <c r="AR46" i="7"/>
  <c r="AN46" i="7"/>
  <c r="AR45" i="7"/>
  <c r="AR44" i="7"/>
  <c r="AR43" i="7"/>
  <c r="AR42" i="7"/>
  <c r="AN42" i="7"/>
  <c r="AR41" i="7"/>
  <c r="AR40" i="7"/>
  <c r="AR39" i="7"/>
  <c r="AR38" i="7"/>
  <c r="AN38" i="7"/>
  <c r="AR37" i="7"/>
  <c r="AR36" i="7"/>
  <c r="AR35" i="7"/>
  <c r="AR34" i="7"/>
  <c r="AN34" i="7"/>
  <c r="AR33" i="7"/>
  <c r="AR32" i="7"/>
  <c r="AR31" i="7"/>
  <c r="AR30" i="7"/>
  <c r="AN30" i="7"/>
  <c r="AR101" i="7"/>
  <c r="AR100" i="7"/>
  <c r="AR99" i="7"/>
  <c r="AR98" i="7"/>
  <c r="AN98" i="7"/>
  <c r="AR97" i="7"/>
  <c r="AR96" i="7"/>
  <c r="AR95" i="7"/>
  <c r="AR94" i="7"/>
  <c r="AN94" i="7"/>
  <c r="AR93" i="7"/>
  <c r="AR92" i="7"/>
  <c r="AR91" i="7"/>
  <c r="AR90" i="7"/>
  <c r="AN90" i="7"/>
  <c r="AR89" i="7"/>
  <c r="AR88" i="7"/>
  <c r="AR87" i="7"/>
  <c r="AR86" i="7"/>
  <c r="AN86" i="7"/>
  <c r="AR85" i="7"/>
  <c r="AR84" i="7"/>
  <c r="AR83" i="7"/>
  <c r="AR82" i="7"/>
  <c r="AN82" i="7"/>
  <c r="AR81" i="7"/>
  <c r="AR80" i="7"/>
  <c r="AR79" i="7"/>
  <c r="AR78" i="7"/>
  <c r="AN78" i="7"/>
  <c r="AR113" i="7"/>
  <c r="AR112" i="7"/>
  <c r="AR111" i="7"/>
  <c r="AR110" i="7"/>
  <c r="AN110" i="7"/>
  <c r="AR109" i="7"/>
  <c r="AR108" i="7"/>
  <c r="AR107" i="7"/>
  <c r="AR106" i="7"/>
  <c r="AN106" i="7"/>
  <c r="AR105" i="7"/>
  <c r="AR104" i="7"/>
  <c r="AR103" i="7"/>
  <c r="AR102" i="7"/>
  <c r="AN102" i="7"/>
  <c r="AQ149" i="7" l="1"/>
  <c r="AQ153" i="7"/>
  <c r="AQ145" i="7"/>
  <c r="AS94" i="7"/>
  <c r="AQ157" i="7"/>
  <c r="AS78" i="7"/>
  <c r="AQ169" i="7"/>
  <c r="AQ161" i="7"/>
  <c r="AS50" i="7"/>
  <c r="AQ173" i="7"/>
  <c r="AQ165" i="7"/>
  <c r="AS102" i="7"/>
  <c r="AS86" i="7"/>
  <c r="AS42" i="7"/>
  <c r="AS62" i="7"/>
  <c r="AS34" i="7"/>
  <c r="AS98" i="7"/>
  <c r="AS106" i="7"/>
  <c r="AS66" i="7"/>
  <c r="AS70" i="7"/>
  <c r="AS90" i="7"/>
  <c r="AS46" i="7"/>
  <c r="AS74" i="7"/>
  <c r="AS38" i="7"/>
  <c r="AS54" i="7"/>
  <c r="AS82" i="7"/>
  <c r="AS30" i="7"/>
  <c r="AS58" i="7"/>
  <c r="AS110" i="7"/>
  <c r="AQ177" i="7" l="1"/>
  <c r="O126" i="7"/>
  <c r="O130" i="7" l="1"/>
  <c r="AR125" i="7" l="1"/>
  <c r="AR124" i="7"/>
  <c r="AR123" i="7"/>
  <c r="AR122" i="7"/>
  <c r="AN122" i="7"/>
  <c r="AR121" i="7"/>
  <c r="AR120" i="7"/>
  <c r="AR119" i="7"/>
  <c r="AR118" i="7"/>
  <c r="AN118" i="7"/>
  <c r="AR117" i="7"/>
  <c r="AR116" i="7"/>
  <c r="AR115" i="7"/>
  <c r="AR114" i="7"/>
  <c r="AN114" i="7"/>
  <c r="AR133" i="7"/>
  <c r="AR132" i="7"/>
  <c r="AR131" i="7"/>
  <c r="AR130" i="7"/>
  <c r="AN130" i="7"/>
  <c r="AR129" i="7"/>
  <c r="AR128" i="7"/>
  <c r="AR127" i="7"/>
  <c r="AR126" i="7"/>
  <c r="AN126" i="7"/>
  <c r="AR29" i="7"/>
  <c r="AR28" i="7"/>
  <c r="AR27" i="7"/>
  <c r="AR26" i="7"/>
  <c r="AS114" i="7" l="1"/>
  <c r="AS122" i="7"/>
  <c r="AS126" i="7"/>
  <c r="AS130" i="7"/>
  <c r="AS26" i="7"/>
  <c r="AS118" i="7"/>
  <c r="AS134" i="7" l="1"/>
  <c r="R181" i="7" l="1"/>
  <c r="AN26" i="7"/>
</calcChain>
</file>

<file path=xl/sharedStrings.xml><?xml version="1.0" encoding="utf-8"?>
<sst xmlns="http://schemas.openxmlformats.org/spreadsheetml/2006/main" count="1589" uniqueCount="981">
  <si>
    <t>PLANEACIÓN</t>
  </si>
  <si>
    <t>CÓDIGO</t>
  </si>
  <si>
    <t>E-PLA-FT-003</t>
  </si>
  <si>
    <t>VERSIÓN</t>
  </si>
  <si>
    <t>FORMULACIÓN Y SEGUIMIENTO DEL PLAN DE ACCIÓN</t>
  </si>
  <si>
    <t>PÁGINA</t>
  </si>
  <si>
    <t>1 DE 1</t>
  </si>
  <si>
    <t>VIGENTE DESDE</t>
  </si>
  <si>
    <t xml:space="preserve">Fecha: </t>
  </si>
  <si>
    <t>Vigencia del plan:</t>
  </si>
  <si>
    <t>Tipo de reporte:</t>
  </si>
  <si>
    <t>3. Seguimiento al plan de acción</t>
  </si>
  <si>
    <t xml:space="preserve">Subdirección / Oficina: </t>
  </si>
  <si>
    <t>Subdirección técnica administrativa y financiera - gestión ambiental</t>
  </si>
  <si>
    <t>Proceso:</t>
  </si>
  <si>
    <t>Gestión Ambiental</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</si>
  <si>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</si>
  <si>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</si>
  <si>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</si>
  <si>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</si>
  <si>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</si>
  <si>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</si>
  <si>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</si>
  <si>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</si>
  <si>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acciones</t>
  </si>
  <si>
    <t xml:space="preserve">Enero </t>
  </si>
  <si>
    <t>Febrero</t>
  </si>
  <si>
    <t>Marzo</t>
  </si>
  <si>
    <t>Abril</t>
  </si>
  <si>
    <t>Mayo</t>
  </si>
  <si>
    <t>Junio</t>
  </si>
  <si>
    <t>Julio</t>
  </si>
  <si>
    <t>Agosto</t>
  </si>
  <si>
    <t>Septiembre</t>
  </si>
  <si>
    <t>Octubre</t>
  </si>
  <si>
    <t>Noviembre</t>
  </si>
  <si>
    <t>Diciembre</t>
  </si>
  <si>
    <t>Subtotal ejecutado
(Acciones)</t>
  </si>
  <si>
    <t>Objetivo Estratégico</t>
  </si>
  <si>
    <t>Estrategia</t>
  </si>
  <si>
    <t>Iniciativa estratégica</t>
  </si>
  <si>
    <t>Definicion de iniciativa</t>
  </si>
  <si>
    <t>Criterios minimos de calidad</t>
  </si>
  <si>
    <t>Codigo de la accion</t>
  </si>
  <si>
    <t>Acciones</t>
  </si>
  <si>
    <t>Meta</t>
  </si>
  <si>
    <t>Producto</t>
  </si>
  <si>
    <t>Plan institucional Decreto 612 al que pertenece la accion</t>
  </si>
  <si>
    <t>Fecha Inicio</t>
  </si>
  <si>
    <t>Fecha Final</t>
  </si>
  <si>
    <t>Área/grupo/ equipo de trabajo responsable</t>
  </si>
  <si>
    <t>Descripción de avances</t>
  </si>
  <si>
    <t>Soportes  (Actas de  Asistencia, Informes, Estudios, Informes de Convenios, etc.)</t>
  </si>
  <si>
    <t>Limitantes</t>
  </si>
  <si>
    <t>% Avance por trimestre</t>
  </si>
  <si>
    <t>% Avance Ejecución Anual</t>
  </si>
  <si>
    <t>Desg</t>
  </si>
  <si>
    <t>Suma</t>
  </si>
  <si>
    <t>Prog</t>
  </si>
  <si>
    <t>Ejec</t>
  </si>
  <si>
    <t>Desarrollo de estrategias para el fortalecimiento de las capacidades físicas, tecnológicas, administrativas, operativas y mejoramiento del desempeño institucional para enfrentar las necesidades del IDIPRON en el siglo XXI.</t>
  </si>
  <si>
    <t xml:space="preserve">
Fortalecimiento de actividades de apoyo administrativo</t>
  </si>
  <si>
    <t>Garantizar el funcionamiento de la entidad de manera amigable y responsable con el medio ambiente minimizando el impacto generado por las actividades propias de la gestión institucional.</t>
  </si>
  <si>
    <t>Son las acciones tendientes a dar cumplimiento normativo ambiental y sensibilización a los funcionarios frente a la utilización racional de los recursos físicos que se emplean para el desarrollo de actividades administrativas y misionales del IDIPRON</t>
  </si>
  <si>
    <t>Formulación y seguimiento de los programas de gestión ambiental (Manejo integral de residuos, uso eficiente del agua, uso eficiente de la energía, compras y consumo sostenible y practicas sostenibles)</t>
  </si>
  <si>
    <t>PAI-GA-2022-01</t>
  </si>
  <si>
    <t xml:space="preserve">Realizar el reporte de generación de residuos peligrosos de acuerdo a lo establecido en el Decreto 1076 del 2015. </t>
  </si>
  <si>
    <t xml:space="preserve">1 reporte de generación de residuos </t>
  </si>
  <si>
    <t>Certificados de reporte de las UPIS La Favorita, La Rioja, Oasis, Calle 15, Perdomo, Santa Lucia, Servita, La 32, Bosa, Calle 63, Normandía y Distrito Joven.</t>
  </si>
  <si>
    <t>Plan Institucional de Gestión Ambiental - Programa de gestión integral de residuos</t>
  </si>
  <si>
    <r>
      <t xml:space="preserve">Primer Trimestre:
</t>
    </r>
    <r>
      <rPr>
        <sz val="12"/>
        <rFont val="Arial"/>
        <family val="2"/>
      </rPr>
      <t>Se recopiló la información de generación de residuos peligrosos de las 12 sedes que cuentan con la obligación de reportar el volumen de generación de residuos peligrosos y se efectuó el reporte de generación de residuos de forma efectiva en el aplicativo del IDEAM</t>
    </r>
  </si>
  <si>
    <r>
      <t xml:space="preserve">Primer Trimestre:
</t>
    </r>
    <r>
      <rPr>
        <sz val="12"/>
        <rFont val="Arial"/>
        <family val="2"/>
      </rPr>
      <t>Correo electrónico - Reporte de Inconsistencias
Diez y siete Certificados de inscripción al Registro de Generadores de Residuos Peligrosos</t>
    </r>
  </si>
  <si>
    <r>
      <t xml:space="preserve">Primer Trimestre:
</t>
    </r>
    <r>
      <rPr>
        <sz val="12"/>
        <rFont val="Arial"/>
        <family val="2"/>
      </rPr>
      <t>No se presentó ninguna limitación para cumplir con la actividad</t>
    </r>
  </si>
  <si>
    <t>Segundo Trimestre</t>
  </si>
  <si>
    <t>Tercer Trimestre</t>
  </si>
  <si>
    <t>Cuarto Trimestre</t>
  </si>
  <si>
    <t>PAI-GA-2022-02</t>
  </si>
  <si>
    <t>Realizar reporte de generación de los residuos aprovechables, aceites usados, construcción y demolición  de acuerdo a la normatividad aplicable</t>
  </si>
  <si>
    <t>4 reportes de generación de los residuos aprovechables</t>
  </si>
  <si>
    <t xml:space="preserve">Certificado de reporte de las UPIS y sedes administrativas que se encuentren inscritas ante la  entidad encargada y/o  autoridad ambiental.  </t>
  </si>
  <si>
    <r>
      <t>Primer Trimestre:
*</t>
    </r>
    <r>
      <rPr>
        <sz val="12"/>
        <rFont val="Arial"/>
        <family val="2"/>
      </rPr>
      <t>Se reportó ante la Secretaria Distrital de Ambiente, la generación de aceites vegetales usados de los meses de enero, febrero y marzo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enero, febrero y marzo del 2022.
* Se elaboró el informe de generación de residuos aprovechables del primer trimestre del 2022 y se reportó a la UAESP</t>
    </r>
  </si>
  <si>
    <r>
      <t xml:space="preserve">Primer Trimestre:
</t>
    </r>
    <r>
      <rPr>
        <sz val="12"/>
        <rFont val="Arial"/>
        <family val="2"/>
      </rPr>
      <t xml:space="preserve">*Certificados de reporte de aceites vegetales usados.
*Certificados de reporte de residuos de construcción y demolición.
*Informe de generación de residuos aprovechables.  </t>
    </r>
  </si>
  <si>
    <r>
      <t xml:space="preserve">Segundo Trimestre:
</t>
    </r>
    <r>
      <rPr>
        <sz val="12"/>
        <rFont val="Arial"/>
        <family val="2"/>
      </rPr>
      <t>Se reportó ante la secretaría de ambiente de Bogotá la generación de aceites vegetales usados de los meses de abril, mayo y  junio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abril, mayo y junio del 2022.
Se elaboró el informe de generación de residuos aprovechables del segundo trimestre del 2022 y se reporto a la UAESP</t>
    </r>
  </si>
  <si>
    <r>
      <t xml:space="preserve">Segundo Trimestre:
</t>
    </r>
    <r>
      <rPr>
        <sz val="12"/>
        <rFont val="Arial"/>
        <family val="2"/>
      </rPr>
      <t xml:space="preserve">Certificados de reporte de aceites vegetales usados.
Certificados de reporte de residuos de construcción y demolición.
Informe de generación de residuos aprovechables.  </t>
    </r>
  </si>
  <si>
    <r>
      <t xml:space="preserve">Segundo Trimestre:
</t>
    </r>
    <r>
      <rPr>
        <sz val="12"/>
        <rFont val="Arial"/>
        <family val="2"/>
      </rPr>
      <t>No se presentó ninguna limitación para cumplir con la actividad</t>
    </r>
  </si>
  <si>
    <r>
      <t xml:space="preserve">Tercer Trimestre: </t>
    </r>
    <r>
      <rPr>
        <sz val="12"/>
        <rFont val="Arial"/>
        <family val="2"/>
      </rPr>
      <t>Se reportó ante la Secretaría de Ambiente de Bogotá la generación de aceites vegetales usados de los meses de julio, Agosto y  Septiembre del 2022. de la Bodega La Favorita, las UPIS Luna Park, La32, La Rioja, Liberia, Normandía, Oasis, Perdomo, Santa Lucia y Servita; así como los comedores comunitarios Arborizadora Alta, La Rioja, Perdomo y Usme.
Se reportó ante la Secretaria Distrital de Ambiente la generación de residuos de construcción y demolición unificado del IDIPRON de los meses de julio, agosto y septiembre del 2022.
Se elaboró el informe de generación de residuos aprovechables del tercer trimestre del 2022 y se reporto a la UAESP</t>
    </r>
  </si>
  <si>
    <r>
      <t xml:space="preserve">Tercer Trimestre:
</t>
    </r>
    <r>
      <rPr>
        <sz val="12"/>
        <rFont val="Arial"/>
        <family val="2"/>
      </rPr>
      <t xml:space="preserve">Certificados de reporte de aceites vegetales usados.
Certificados de reporte de residuos de construcción y demolición.
Informe de generación de residuos aprovechables.  </t>
    </r>
  </si>
  <si>
    <r>
      <t xml:space="preserve">Tercer Trimestre:
</t>
    </r>
    <r>
      <rPr>
        <sz val="12"/>
        <rFont val="Arial"/>
        <family val="2"/>
      </rPr>
      <t>No se presentó ninguna limitación para cumplir con la actividad</t>
    </r>
  </si>
  <si>
    <t>PAI-GA-2022-03</t>
  </si>
  <si>
    <t>Realizar dos (2) informes de seguimiento semestrales a la generación de residuos, relacionando el avance del indicador general del programa.</t>
  </si>
  <si>
    <t>2 informes de seguimiento</t>
  </si>
  <si>
    <t xml:space="preserve">Informes de Generación de Residuos por Corriente </t>
  </si>
  <si>
    <t>Primer Trimestre</t>
  </si>
  <si>
    <r>
      <t xml:space="preserve">Segundo Trimestre:
</t>
    </r>
    <r>
      <rPr>
        <sz val="12"/>
        <rFont val="Arial"/>
        <family val="2"/>
      </rPr>
      <t>Se elaboró informe de generación integral de residuos del primer semestre del 2022, con base en las certificaciones y manifiesto de generación  entregados por los proveedores contratados para gestionar y aprovechar las diferentes clases de residuos que se general en las sedes del IDIPRON</t>
    </r>
  </si>
  <si>
    <r>
      <t xml:space="preserve">Segundo Trimestre:
</t>
    </r>
    <r>
      <rPr>
        <sz val="12"/>
        <rFont val="Arial"/>
        <family val="2"/>
      </rPr>
      <t xml:space="preserve">Informes de Generación de Residuos I Semestre 2022 </t>
    </r>
  </si>
  <si>
    <r>
      <t xml:space="preserve">Segundo Trimestre:
</t>
    </r>
    <r>
      <rPr>
        <sz val="12"/>
        <rFont val="Arial"/>
        <family val="2"/>
      </rPr>
      <t>No se presentó ninguna limitación para cumplir con la actividad</t>
    </r>
    <r>
      <rPr>
        <b/>
        <sz val="12"/>
        <rFont val="Arial"/>
        <family val="2"/>
      </rPr>
      <t xml:space="preserve">
</t>
    </r>
  </si>
  <si>
    <t>PAI-GA-2022-04</t>
  </si>
  <si>
    <t>Realizar capacitación y/o sensibilización para el manejo integral de residuos en las sedes administrativas y Unidades de Protección Integral del IDIPRON habilitadas y en operación con población de NNAJ</t>
  </si>
  <si>
    <t>32 capacitaciones</t>
  </si>
  <si>
    <t xml:space="preserve">Actas de Reunión y Capacitación, Listados de asistencia  </t>
  </si>
  <si>
    <r>
      <t xml:space="preserve">Primer Trimestre:
</t>
    </r>
    <r>
      <rPr>
        <sz val="12"/>
        <color rgb="FF000000"/>
        <rFont val="Arial"/>
        <family val="2"/>
      </rPr>
      <t>Se adelantaron capacitaciones y sensibilizaciones sobre el manejo integral de residuos en las sedes administrativas Calle 61, Calle 63, Calle 15, Distrito Joven, las UPIS Arcadia, Bosa, Casa Belén, Conservatorio, La 27, La 32, La Florida, La Rioja, Liberia, Molinos, Oasis, Perdomo, San Francisco, Santa Lucia  y Servitá</t>
    </r>
  </si>
  <si>
    <r>
      <t xml:space="preserve">Primer Trimestre:
</t>
    </r>
    <r>
      <rPr>
        <sz val="12"/>
        <rFont val="Arial"/>
        <family val="2"/>
      </rPr>
      <t xml:space="preserve">
Actas de capacitación</t>
    </r>
  </si>
  <si>
    <r>
      <t xml:space="preserve">Tercer Trimestre
</t>
    </r>
    <r>
      <rPr>
        <sz val="12"/>
        <rFont val="Arial"/>
        <family val="2"/>
      </rPr>
      <t xml:space="preserve">Se impartió sensibilizaciones y capacitaciones de gestión integral de residuos en las Sedes Administrativas Calle 15,  Economato y las UPI Bosa, Conservatorio, La 27, La 32,  Liberia, Oasis, Perdomo y Servita.
Hasta el tercer trimestre se reportan 32 capacitaciones para el manejo integral de residuos en las sedes administrativas y Unidades de Protección Integral del IDIPRON  </t>
    </r>
  </si>
  <si>
    <r>
      <t xml:space="preserve">Tercer Trimestre
</t>
    </r>
    <r>
      <rPr>
        <sz val="12"/>
        <rFont val="Arial"/>
        <family val="2"/>
      </rPr>
      <t>Actas de capacitación</t>
    </r>
  </si>
  <si>
    <r>
      <t xml:space="preserve">Tercer Trimestre
</t>
    </r>
    <r>
      <rPr>
        <sz val="12"/>
        <rFont val="Arial"/>
        <family val="2"/>
      </rPr>
      <t>No se presentó ninguna limitación para cumplir con la actividad</t>
    </r>
  </si>
  <si>
    <t>PAI-GA-2022-05</t>
  </si>
  <si>
    <t>Realizar dos (2) capacitaciones de residuos hospitalarios a los auxiliares de enfermería del IDIPRON.</t>
  </si>
  <si>
    <t>2 capacitaciones</t>
  </si>
  <si>
    <r>
      <rPr>
        <b/>
        <sz val="12"/>
        <color rgb="FF000000"/>
        <rFont val="Arial"/>
        <family val="2"/>
      </rPr>
      <t xml:space="preserve">Segundo Trimestre:
</t>
    </r>
    <r>
      <rPr>
        <sz val="12"/>
        <color rgb="FF000000"/>
        <rFont val="Arial"/>
        <family val="2"/>
      </rPr>
      <t>Se adelantaron capacitaciones y sensibilizaciones presenciales  sobre el manejo  de residuos hospitalarios  en las Unidades de Protección integral  Casa Belen, Oasis, Servita, La Victoria, Arcadia, Bosa, Conservatorio, La 27, La 32, La Florida, La Rioja, Liberia, Molinos, Perdomo, San Francisco y Santa Lucia (se realizaron 4 capacitaciones en febrero, 5 en marzo, 2 en abril, 2 en mayo y 3 en junio)</t>
    </r>
  </si>
  <si>
    <r>
      <t xml:space="preserve">Segundo Trimestre:
</t>
    </r>
    <r>
      <rPr>
        <sz val="12"/>
        <rFont val="Arial"/>
        <family val="2"/>
      </rPr>
      <t>Diez y seis (16) actas de capacitación</t>
    </r>
  </si>
  <si>
    <r>
      <t xml:space="preserve">Tercer Trimestre: 
</t>
    </r>
    <r>
      <rPr>
        <sz val="12"/>
        <rFont val="Arial"/>
        <family val="2"/>
      </rPr>
      <t xml:space="preserve">No se realizó capacitaciones y sensibilizaciones dirigidas a los auxiliares de enfermería durante este trimestre. Se tiene programa ejecutar esta actividad durante el IV Trimestre de la Vigencia 2022 </t>
    </r>
  </si>
  <si>
    <r>
      <t xml:space="preserve">Tercer Trimestre
</t>
    </r>
    <r>
      <rPr>
        <sz val="12"/>
        <rFont val="Arial"/>
        <family val="2"/>
      </rPr>
      <t>N/A</t>
    </r>
  </si>
  <si>
    <r>
      <t>Tercer Trimestre:</t>
    </r>
    <r>
      <rPr>
        <sz val="12"/>
        <rFont val="Arial"/>
        <family val="2"/>
      </rPr>
      <t>Teniendo en cuenta los cambios en el organigrama del IDIPRON y posibles cambios del personal en las áreas de enfermería, se determino que para garantizar la efectividad del proceso de formación y capacitación de residuos peligrosos hospitalarios, el líder del proceso tomo la decisión de trasladar esta actividad para ejecutarse en el IV trimestre.</t>
    </r>
  </si>
  <si>
    <t>PAI-GA-2022-06</t>
  </si>
  <si>
    <t>Realizar la construcción y/o adecuación de 9 depósitos temporales de residuos peligrosos en las Unidades de Protección Integral y Sedes Administrativas</t>
  </si>
  <si>
    <t>9 depósitos temporales de residuos peligrosos construidos y/o adecuados</t>
  </si>
  <si>
    <t>Actas de Reunión de seguimiento y avance en la construcción y/o adecuación de depósitos de temporales de residuos peligrosos.</t>
  </si>
  <si>
    <r>
      <rPr>
        <b/>
        <sz val="12"/>
        <color rgb="FF000000"/>
        <rFont val="Arial"/>
        <family val="2"/>
      </rPr>
      <t xml:space="preserve">Segundo Trimestre:
</t>
    </r>
    <r>
      <rPr>
        <sz val="12"/>
        <color rgb="FF000000"/>
        <rFont val="Arial"/>
        <family val="2"/>
      </rPr>
      <t>Se efectuó la adecuación de tres depósitos de residuos peligrosos en las sedes administrativas Calle 15 y Calle 61, así como en las unidades de protección Integral Casa Belén</t>
    </r>
  </si>
  <si>
    <r>
      <t xml:space="preserve">Segundo Trimestre:
</t>
    </r>
    <r>
      <rPr>
        <sz val="12"/>
        <rFont val="Arial"/>
        <family val="2"/>
      </rPr>
      <t>Actas de reunión con registro fotográfico de las adecuaciones</t>
    </r>
  </si>
  <si>
    <t>PAI-GA-2022-07</t>
  </si>
  <si>
    <t>Realizar dos (2) campañas de comunicación (piezas de  comunicación por correo electrónico y/o físicas) para el manejo adecuado de los residuos solidos.</t>
  </si>
  <si>
    <t>Dos (2) campañas</t>
  </si>
  <si>
    <t>Piezas de comunicación Digitales y Físicas - Correos electrónicos de difusión.</t>
  </si>
  <si>
    <r>
      <t xml:space="preserve">Segundo Trimestre:
</t>
    </r>
    <r>
      <rPr>
        <sz val="12"/>
        <rFont val="Arial"/>
        <family val="2"/>
      </rPr>
      <t>Se realizó la solicitud al área de comunicaciones para la elaboración de las piezas de comunicación de la campaña de comunicación para el manejo integral de los residuos.
Se espera que en el mes de julio del 2022 se este difundiendo la campaña a todos los correos electrónicos de los funcionarios y contratistas del IDIPRON, Por lo anterior se efectúa un avance parcial de la actividad del 35%, el restante 15 % se reportará una vez se tenga el correo de difusión.</t>
    </r>
  </si>
  <si>
    <r>
      <t xml:space="preserve">Segundo Trimestre:
</t>
    </r>
    <r>
      <rPr>
        <sz val="12"/>
        <rFont val="Arial"/>
        <family val="2"/>
      </rPr>
      <t>Solicitud de Piezas de Comunicación
Correos electrónicos de solicitud.
Piezas de Comunicación</t>
    </r>
  </si>
  <si>
    <r>
      <t xml:space="preserve">Segundo Trimestre:
</t>
    </r>
    <r>
      <rPr>
        <sz val="12"/>
        <rFont val="Arial"/>
        <family val="2"/>
      </rPr>
      <t>Debido a la cantidad de solicitudes que tiene la oficina de comunicaciones no se pudo emitir y difundir la campaña en el Segundo Trimestre del 2022</t>
    </r>
  </si>
  <si>
    <r>
      <t xml:space="preserve">Tercer Trimestre:
</t>
    </r>
    <r>
      <rPr>
        <sz val="12"/>
        <rFont val="Arial"/>
        <family val="2"/>
      </rPr>
      <t>El día 27 de julio el área de Gestión Ambiental difundió pieza de comunicación para el manejo integral de los residuos a todos los funcionarios y contratistas de la entidad.</t>
    </r>
  </si>
  <si>
    <r>
      <t xml:space="preserve">Tercer Trimestre: 
</t>
    </r>
    <r>
      <rPr>
        <sz val="12"/>
        <rFont val="Arial"/>
        <family val="2"/>
      </rPr>
      <t>Correo electrónico de difusión pieza de comunicación .
Piezas de Comunicación</t>
    </r>
  </si>
  <si>
    <r>
      <t xml:space="preserve">Tercer Trimestre: 
</t>
    </r>
    <r>
      <rPr>
        <sz val="12"/>
        <rFont val="Arial"/>
        <family val="2"/>
      </rPr>
      <t>No se presentó ninguna limitación para cumplir con la actividad</t>
    </r>
  </si>
  <si>
    <t>PAI-GA-2022-08</t>
  </si>
  <si>
    <t>Realizar visita semestrales a las unidades habilitadas, para reportar al área de almacén las necesidades de retiro de implementos en el marco del programa Seguridad Orden y Limpieza.</t>
  </si>
  <si>
    <t>34 visitas</t>
  </si>
  <si>
    <t>Actas de Reunión de identificación de residuos y bienes inservibles en las unidades de protección integral y sedes administrativas.</t>
  </si>
  <si>
    <r>
      <rPr>
        <b/>
        <sz val="12"/>
        <color rgb="FF000000"/>
        <rFont val="Arial"/>
        <family val="2"/>
      </rPr>
      <t xml:space="preserve">Primer Trimestre:
</t>
    </r>
    <r>
      <rPr>
        <sz val="12"/>
        <color rgb="FF000000"/>
        <rFont val="Arial"/>
        <family val="2"/>
      </rPr>
      <t xml:space="preserve">Se efectuaron visitas de identificación de bienes de consumo que se encuentran inservibles  u obsoletos, así como los residuos que requieren ser retirados de las sedes administrativas  Calle 15, Calle 61, Calle 63, Distrito Joven y en las unidades de protección integral Bosa, Carmen de Apicalá, Casa Belén, Castillo, Conservatorio, El Edén, La 27, La 32, La Calera, La Florida, La Rioja, La Vega, Liberia, Molinos, Oasis, Perdomo, San Francisco, Santa Lucia y Servitá, se realizaron 1 visita en enero, 2 en febrero, 16 en marzo </t>
    </r>
  </si>
  <si>
    <r>
      <t xml:space="preserve">Primer Trimestre:
</t>
    </r>
    <r>
      <rPr>
        <sz val="12"/>
        <rFont val="Arial"/>
        <family val="2"/>
      </rPr>
      <t>Actas de Reunión de identificación de residuos y bienes inservibles en las unidades de protección integral y sedes administrativas.</t>
    </r>
  </si>
  <si>
    <r>
      <rPr>
        <b/>
        <sz val="12"/>
        <color rgb="FF000000"/>
        <rFont val="Arial"/>
        <family val="2"/>
      </rPr>
      <t xml:space="preserve">Segundo Trimestre
</t>
    </r>
    <r>
      <rPr>
        <sz val="12"/>
        <color rgb="FF000000"/>
        <rFont val="Arial"/>
        <family val="2"/>
      </rPr>
      <t>Se efectuaron 4 visitas de identificación de bienes de consumo que se encuentran inservibles  u obsoletos, así como los residuos que requieren ser retirados de las sedes administrativas</t>
    </r>
  </si>
  <si>
    <r>
      <rPr>
        <b/>
        <sz val="12"/>
        <color rgb="FF000000"/>
        <rFont val="Arial"/>
        <family val="2"/>
      </rPr>
      <t xml:space="preserve">Segundo Trimestre:
</t>
    </r>
    <r>
      <rPr>
        <sz val="12"/>
        <color rgb="FF000000"/>
        <rFont val="Arial"/>
        <family val="2"/>
      </rPr>
      <t>Actas de Reunión de identificación de residuos y bienes inservibles en las unidades de protección integral y sedes administrativas.</t>
    </r>
  </si>
  <si>
    <r>
      <rPr>
        <b/>
        <sz val="12"/>
        <color rgb="FF000000"/>
        <rFont val="Arial"/>
        <family val="2"/>
      </rPr>
      <t xml:space="preserve">Segundo Trimestre:
</t>
    </r>
    <r>
      <rPr>
        <sz val="12"/>
        <color rgb="FF000000"/>
        <rFont val="Arial"/>
        <family val="2"/>
      </rPr>
      <t>No se presentó ninguna limitación para cumplir con la actividad</t>
    </r>
  </si>
  <si>
    <t>PAI-GA-2022-09</t>
  </si>
  <si>
    <t>Implementar sistemas ahorradores de agua  en la Unidad de Protección Integral  La 32.</t>
  </si>
  <si>
    <t>Sistemas Ahorradores Instalados en la UPI 32</t>
  </si>
  <si>
    <t>Actas de Reunión de seguimiento y avance de la instalación de los sistemas ahorradores de agua</t>
  </si>
  <si>
    <t>Plan Institucional de Gestión Ambiental - Programa de uso racional del Agua</t>
  </si>
  <si>
    <r>
      <rPr>
        <b/>
        <sz val="12"/>
        <color rgb="FF000000"/>
        <rFont val="Arial"/>
        <family val="2"/>
      </rPr>
      <t xml:space="preserve">Tercer Trimestre: 
</t>
    </r>
    <r>
      <rPr>
        <sz val="12"/>
        <color rgb="FF000000"/>
        <rFont val="Arial"/>
        <family val="2"/>
      </rPr>
      <t>El 26 de Agosto del 2022 se realizó la identificación de grifos de alto consumo en la UPI La 32, con el objetivo de poder gestionar con el área de Mantenimiento de Bienes la sustentación por dispositivos ahorradores. Para lo anterior se crea el caso N° 1320 el cual se encuentra suspendido mientras se adjudica el proceso de suministro de ferretería.</t>
    </r>
  </si>
  <si>
    <r>
      <t xml:space="preserve">Tercer Trimestre:
</t>
    </r>
    <r>
      <rPr>
        <sz val="12"/>
        <rFont val="Arial"/>
        <family val="2"/>
      </rPr>
      <t>Acta de Visita - Verificación de los espacios para implementar los ahorradores de agua UPI La 32
Correo Electrónico - Caso de Mesa de ayuda Infraestructura N° 1320</t>
    </r>
  </si>
  <si>
    <r>
      <t xml:space="preserve">Tercer Trimestre: 
</t>
    </r>
    <r>
      <rPr>
        <sz val="12"/>
        <rFont val="Arial"/>
        <family val="2"/>
      </rPr>
      <t xml:space="preserve">Para ejecutar la actividad en su totalidad, dependemos de los recursos y contratos vigentes que tenga el área de mantenimiento de bienes, así como del personal de mantenimiento que tengan contratado. </t>
    </r>
  </si>
  <si>
    <t>PAI-GA-2022-10</t>
  </si>
  <si>
    <t>Instalar sistema de captación y aprovechamiento  de agua lluvia en la Unidad de Protección Integral Perdomo</t>
  </si>
  <si>
    <t xml:space="preserve">Un (1) Sistema de captación y aprovechamiento de agua lluvia instalado </t>
  </si>
  <si>
    <t>Actas de Reunión de seguimiento y avance de la instalación de los sistema de captación. Y aprovechamiento de agua lluvia.</t>
  </si>
  <si>
    <r>
      <rPr>
        <b/>
        <sz val="12"/>
        <color rgb="FF000000"/>
        <rFont val="Arial"/>
        <family val="2"/>
      </rPr>
      <t xml:space="preserve">Tercer Trimestre: 
</t>
    </r>
    <r>
      <rPr>
        <sz val="12"/>
        <color rgb="FF000000"/>
        <rFont val="Arial"/>
        <family val="2"/>
      </rPr>
      <t>El día 23 de septiembre del 2022,  El tecnólogo asignado a la UPI Perdomo Omar Ruiz y la profesional del área de Infraestructura Daniela Granados, realizaron visita técnica a la unidad para determinar la viabilidad de la implementación del sistema de captación de agua lluvia, así como determinar la cantidad de materiales y sitio donde podría estar el tanque de almacenamiento.
Se encuentra pendiente la asignación de recursos físicos y humanos, por parte del área de mantenimiento de bienes para ejecutar la obra.</t>
    </r>
  </si>
  <si>
    <r>
      <t xml:space="preserve">Tercer Trimestre: 
</t>
    </r>
    <r>
      <rPr>
        <sz val="12"/>
        <rFont val="Arial"/>
        <family val="2"/>
      </rPr>
      <t>Acta de Visita - Revisión Viabilidad - Proyecto de Sistema de Captación de Agua Lluvia -UPI Perdomo</t>
    </r>
  </si>
  <si>
    <r>
      <t xml:space="preserve">Tercer Trimestre:
</t>
    </r>
    <r>
      <rPr>
        <sz val="12"/>
        <rFont val="Arial"/>
        <family val="2"/>
      </rPr>
      <t>Para ejecutar la actividad en su totalidad, dependemos de los recursos y contratos vigentes que tenga el área de mantenimiento de bienes, así como del personal de mantenimiento que tengan contratado.</t>
    </r>
  </si>
  <si>
    <t>PAI-GA-2022-11</t>
  </si>
  <si>
    <t>Realizar capacitación y/o sensibilización para disminución de consumo de aguas en las sedes administrativas y Unidades de Protección Integral del IDIPRON habilitadas y en operación con población de NNAJ</t>
  </si>
  <si>
    <r>
      <rPr>
        <b/>
        <sz val="12"/>
        <color rgb="FF000000"/>
        <rFont val="Arial"/>
        <family val="2"/>
      </rPr>
      <t xml:space="preserve">Segundo Trimestre:
</t>
    </r>
    <r>
      <rPr>
        <sz val="12"/>
        <color rgb="FF000000"/>
        <rFont val="Arial"/>
        <family val="2"/>
      </rPr>
      <t xml:space="preserve">Se efectuaron 3 sensibilizaciones y capacitaciones sobre el uso eficiente del agua </t>
    </r>
  </si>
  <si>
    <r>
      <rPr>
        <b/>
        <sz val="12"/>
        <color rgb="FF000000"/>
        <rFont val="Arial"/>
        <family val="2"/>
      </rPr>
      <t xml:space="preserve">Segundo Trimestre:
</t>
    </r>
    <r>
      <rPr>
        <sz val="12"/>
        <color rgb="FF000000"/>
        <rFont val="Arial"/>
        <family val="2"/>
      </rPr>
      <t>Actas de capacitación de uso eficiente del agua.</t>
    </r>
  </si>
  <si>
    <r>
      <rPr>
        <b/>
        <sz val="12"/>
        <color rgb="FF000000"/>
        <rFont val="Arial"/>
        <family val="2"/>
      </rPr>
      <t xml:space="preserve">Segundo Trimestre:
</t>
    </r>
    <r>
      <rPr>
        <sz val="12"/>
        <color rgb="FF000000"/>
        <rFont val="Arial"/>
        <family val="2"/>
      </rPr>
      <t>Se efectuaron sensibilizaciones y capacitaciones sobre el uso eficiente del agua en las Sedes Administrativas Calle 15, Calle 61, Calle 63, Distrito Joven, Bodega La Favorita, Economato, así como en las unidades de protección integral Arcadia, Casa Belen, Castillo, Conservatorio, La 27, La Florida, Liberia, Molinos, Oasis, Perdomo, Santa Lucia y Servitá, se realizaron 6 visitas en abril, 7 en mayo y 2 en junio.</t>
    </r>
  </si>
  <si>
    <t>PAI-GA-2022-12</t>
  </si>
  <si>
    <t>Realizar dos (2) campañas de comunicación (piezas de  comunicación por correo electrónico y/o físicas) para el ahorro de agua.</t>
  </si>
  <si>
    <r>
      <t xml:space="preserve">Primer Trimestre:
</t>
    </r>
    <r>
      <rPr>
        <sz val="12"/>
        <rFont val="Arial"/>
        <family val="2"/>
      </rPr>
      <t>Se difundió pieza de comunicación por correo electrónico a todos los funcionarios y contratistas, en la cual se daban 7 tips para reducir el consumo de agua en las sedes administrativas y unidades de protección integral del IDIPRON, el día dos de marzo del 2022</t>
    </r>
  </si>
  <si>
    <r>
      <t xml:space="preserve">Primer Trimestre:
</t>
    </r>
    <r>
      <rPr>
        <sz val="12"/>
        <rFont val="Arial"/>
        <family val="2"/>
      </rPr>
      <t>Correo electrónico de Difusión.
Pieza de comunicación - 7 acciones para reducir el consumo de agua.</t>
    </r>
  </si>
  <si>
    <r>
      <t xml:space="preserve">Primer Trimestre:
</t>
    </r>
    <r>
      <rPr>
        <sz val="12"/>
        <rFont val="Arial"/>
        <family val="2"/>
      </rPr>
      <t>No se presentó ninguna limitación para cumplir con la actividad</t>
    </r>
  </si>
  <si>
    <r>
      <rPr>
        <b/>
        <sz val="12"/>
        <rFont val="Arial"/>
        <family val="2"/>
      </rPr>
      <t xml:space="preserve">Tercer Trimestre: </t>
    </r>
    <r>
      <rPr>
        <sz val="12"/>
        <rFont val="Arial"/>
        <family val="2"/>
      </rPr>
      <t xml:space="preserve">
El día 23 de Agosto del se difundió pieza de comunicación en la cual se socializaban tips para reducir el consumo del agua, se difundió a todos los funcionarios y contratistas del IDIPRON</t>
    </r>
  </si>
  <si>
    <r>
      <rPr>
        <b/>
        <sz val="12"/>
        <rFont val="Arial"/>
        <family val="2"/>
      </rPr>
      <t xml:space="preserve">Tercer Trimestre: </t>
    </r>
    <r>
      <rPr>
        <sz val="12"/>
        <rFont val="Arial"/>
        <family val="2"/>
      </rPr>
      <t xml:space="preserve">
Correo electrónico de Difusión.
Pieza de comunicación - 7 acciones para reducir el consumo de agua.</t>
    </r>
  </si>
  <si>
    <r>
      <rPr>
        <b/>
        <sz val="12"/>
        <rFont val="Arial"/>
        <family val="2"/>
      </rPr>
      <t xml:space="preserve">Tercer Trimestre: </t>
    </r>
    <r>
      <rPr>
        <sz val="12"/>
        <rFont val="Arial"/>
        <family val="2"/>
      </rPr>
      <t xml:space="preserve">
No se presentó ninguna limitación para cumplir con la actividad</t>
    </r>
  </si>
  <si>
    <t>PAI-GA-2022-13</t>
  </si>
  <si>
    <t>Realizar cuatro informes de seguimiento a los consumos de agua generados en las sedes administrativas y Unidades de Protección Integral del IDIPRON</t>
  </si>
  <si>
    <t>Cuatro (4) informes de seguimiento</t>
  </si>
  <si>
    <t xml:space="preserve">Informes de Consumo de Agua Trimestral </t>
  </si>
  <si>
    <r>
      <rPr>
        <b/>
        <sz val="12"/>
        <color rgb="FF000000"/>
        <rFont val="Arial"/>
        <family val="2"/>
      </rPr>
      <t xml:space="preserve">Primer Trimestre:
</t>
    </r>
    <r>
      <rPr>
        <sz val="12"/>
        <color rgb="FF000000"/>
        <rFont val="Arial"/>
        <family val="2"/>
      </rPr>
      <t>Se elaboró informe de consumo de agua de las sedes administrativas, unidades de protección integral y de los comedores comunitarios que se encuentran bajo la responsabilidad del IDIPRON, correspondientes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</si>
  <si>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Agua</t>
    </r>
  </si>
  <si>
    <r>
      <rPr>
        <b/>
        <sz val="12"/>
        <color rgb="FF000000"/>
        <rFont val="Arial"/>
        <family val="2"/>
      </rPr>
      <t xml:space="preserve">Segundo Trimestre:
</t>
    </r>
    <r>
      <rPr>
        <sz val="12"/>
        <color rgb="FF000000"/>
        <rFont val="Arial"/>
        <family val="2"/>
      </rPr>
      <t>Se elaboró informe de consumo de agua de las sedes administrativas, unidades de protección integral y de los comedores comunitarios que se encuentran bajo la responsabilidad del IDIPRON, correspondiente al 30 de Junio del 2022. El informe se realizó con base en los registros suministrados por el área de servicios administrativos frente a los consumos de agua en las sedes; se realizó en junio de 2022; se envió al líder del proceso y fue uno de los insumos del informe de austeridad en el gasto.</t>
    </r>
  </si>
  <si>
    <r>
      <t xml:space="preserve">Segundo Trimestre:
</t>
    </r>
    <r>
      <rPr>
        <sz val="12"/>
        <rFont val="Arial"/>
        <family val="2"/>
      </rPr>
      <t>Informe de consumo de Agua</t>
    </r>
  </si>
  <si>
    <r>
      <t xml:space="preserve">Tercer Trimestre:
</t>
    </r>
    <r>
      <rPr>
        <sz val="12"/>
        <rFont val="Arial"/>
        <family val="2"/>
      </rPr>
      <t>Se elaboró informe de consumo de agua de las sedes administrativas, unidades de protección integral y de los comedores comunitarios que se encuentran bajo la responsabilidad del IDIPRON, correspondiente al 30 de Septiembre del 2022. El informe se realizó con base en los registros suministrados por el área de servicios administrativos frente a los consumos de agua en las sedes; se realizó en septiembre de 2022; se envió al líder del proceso y fue uno de los insumos del informe de austeridad en el gasto.</t>
    </r>
  </si>
  <si>
    <r>
      <t xml:space="preserve">Tercer Trimestre:
</t>
    </r>
    <r>
      <rPr>
        <sz val="12"/>
        <rFont val="Arial"/>
        <family val="2"/>
      </rPr>
      <t>Informe de consumo de Agua</t>
    </r>
  </si>
  <si>
    <t>PAI-GA-2022-14</t>
  </si>
  <si>
    <t>Realizar capacitación y/o sensibilización para la disminución de consumos de energía eléctrica  en las sedes administrativas y Unidades de Protección Integral del IDIPRON habilitadas y en operación con población de NNAJ</t>
  </si>
  <si>
    <t>Plan Institucional de Gestión Ambiental - Programa de uso racional de la energía</t>
  </si>
  <si>
    <r>
      <t xml:space="preserve">Primer Trimestre:
</t>
    </r>
    <r>
      <rPr>
        <sz val="12"/>
        <rFont val="Arial"/>
        <family val="2"/>
      </rPr>
      <t>Se realizaron capacitaciones y sensibilizaciones durante el mes de marzo, sobre el ahorro y uso racional de la energía en las sedes administrativas Calle 61, Calle 63, Distrito Joven, así como en las unidades de protección integral Bosa, Casa Belén, Conservatorio, La 27, La 32, La Rioja, Liberia, Molinos, Oasis, Perdomo, San Francisco, Santa Lucia Y Servitá</t>
    </r>
  </si>
  <si>
    <r>
      <t xml:space="preserve">Primer Trimestre:
</t>
    </r>
    <r>
      <rPr>
        <sz val="12"/>
        <rFont val="Arial"/>
        <family val="2"/>
      </rPr>
      <t xml:space="preserve">Actas de capacitación </t>
    </r>
  </si>
  <si>
    <r>
      <t xml:space="preserve">Tercer Trimestre:
</t>
    </r>
    <r>
      <rPr>
        <sz val="12"/>
        <rFont val="Arial"/>
        <family val="2"/>
      </rPr>
      <t>Se impartió sensibilizaciones y capacitaciones de ahorro y uso eficiente de la energía en la Sedes Administrativa  Economato y las UPI Casa Belen, Castillo, Conservatorio, La 27, Liberia, La Victoria, Oasis, Perdomo, San Francisco, Santa Lucia y Servita</t>
    </r>
    <r>
      <rPr>
        <b/>
        <sz val="12"/>
        <rFont val="Arial"/>
        <family val="2"/>
      </rPr>
      <t xml:space="preserve">.
</t>
    </r>
    <r>
      <rPr>
        <sz val="12"/>
        <rFont val="Arial"/>
        <family val="2"/>
      </rPr>
      <t>Es importante indicar que hacen falta tres sensibilizaciones y capacitaciones en sedes administrativas y/o UPIS, las cuales durante el IV trimestre del 2022 se efectuarán.</t>
    </r>
  </si>
  <si>
    <r>
      <t xml:space="preserve">Tercer Trimestre:
</t>
    </r>
    <r>
      <rPr>
        <sz val="12"/>
        <rFont val="Arial"/>
        <family val="2"/>
      </rPr>
      <t xml:space="preserve">Actas de capacitación </t>
    </r>
  </si>
  <si>
    <r>
      <t xml:space="preserve">Tercer Trimestre:
</t>
    </r>
    <r>
      <rPr>
        <sz val="12"/>
        <rFont val="Arial"/>
        <family val="2"/>
      </rPr>
      <t>Debido a la terminación del contrato del apoyo a la gestión Camila Yesenia Mendoza a mediados del mes de Septiembre, no se logró cumplir con la meta. Teniendo en cuenta que una de sus actividades especificas era realizar las capacitaciones y sensibilizaciones de los programas ambientales en la sedes administrativa y UPIS.</t>
    </r>
  </si>
  <si>
    <t>PAI-GA-2022-15</t>
  </si>
  <si>
    <t>Realizar dos (2) campañas de comunicación (piezas de  comunicación por correo electrónico y/o físicas) para el ahorro de energía.</t>
  </si>
  <si>
    <r>
      <t xml:space="preserve">Segundo Trimestre:
</t>
    </r>
    <r>
      <rPr>
        <sz val="12"/>
        <rFont val="Arial"/>
        <family val="2"/>
      </rPr>
      <t>Se difundió pieza de comunicación en el mes de mayo del 2022, con tipos de ahorro de energía, la cual fue dirigida a todos los funcionarios y contratistas del IDIPRON.</t>
    </r>
  </si>
  <si>
    <r>
      <t xml:space="preserve">Segundo Trimestre:
</t>
    </r>
    <r>
      <rPr>
        <sz val="12"/>
        <rFont val="Arial"/>
        <family val="2"/>
      </rPr>
      <t>Correo electrónico  de difusión - Pieza de comunicación tipos de ahorro de energía.</t>
    </r>
  </si>
  <si>
    <r>
      <t xml:space="preserve">Segundo Trimestre:
</t>
    </r>
    <r>
      <rPr>
        <sz val="12"/>
        <rFont val="Arial"/>
        <family val="2"/>
      </rPr>
      <t>No se presento ninguna limitación para cumplir con la actividad</t>
    </r>
  </si>
  <si>
    <t>PAI-GA-2022-16</t>
  </si>
  <si>
    <t xml:space="preserve">Realizar la instalación de sensores de movimiento para el encendido del sistema de iluminación de los baños de la Unidad de Protección Integral Calle 15 </t>
  </si>
  <si>
    <t>Sistema de sensor de movimiento instalados en la UPI Calle 15</t>
  </si>
  <si>
    <t>Actas de Reunión de seguimiento y avance de la instalación de sensores de movimiento.</t>
  </si>
  <si>
    <r>
      <t xml:space="preserve">Segundo Trimestre:
</t>
    </r>
    <r>
      <rPr>
        <sz val="12"/>
        <rFont val="Arial"/>
        <family val="2"/>
      </rPr>
      <t>No se presenta avance en esta actividad, ya que no se efectuó ninguna gestión para la instalación del dispositivo de ahorro de energía en la sede.
Se espera que durante el III Trimestre del 2022 se este efectuando la solicitud  e instalación del dispositivo</t>
    </r>
    <r>
      <rPr>
        <b/>
        <sz val="12"/>
        <rFont val="Arial"/>
        <family val="2"/>
      </rPr>
      <t>.</t>
    </r>
  </si>
  <si>
    <r>
      <t xml:space="preserve">Segundo Trimestre:
</t>
    </r>
    <r>
      <rPr>
        <sz val="12"/>
        <rFont val="Arial"/>
        <family val="2"/>
      </rPr>
      <t>No efectúa reporte o soporte</t>
    </r>
  </si>
  <si>
    <r>
      <t xml:space="preserve">Segundo Trimestre:
</t>
    </r>
    <r>
      <rPr>
        <sz val="12"/>
        <rFont val="Arial"/>
        <family val="2"/>
      </rPr>
      <t>Debido a las múltiples actividades ejecutadas por el área de gestión ambiental durante el II trimestre, no fue posible gestionar la instalación del dispositivo de ahorro de energía en la  calle 15</t>
    </r>
  </si>
  <si>
    <r>
      <rPr>
        <b/>
        <sz val="12"/>
        <color rgb="FF000000"/>
        <rFont val="Arial"/>
        <family val="2"/>
      </rPr>
      <t xml:space="preserve">Tercer Trimestre: 
</t>
    </r>
    <r>
      <rPr>
        <sz val="12"/>
        <color rgb="FF000000"/>
        <rFont val="Arial"/>
        <family val="2"/>
      </rPr>
      <t xml:space="preserve">Se realiza identificación el día 15 de agosto de 2022 de las áreas de la sedes administrativa Calle 15 donde se requiere realizar la instalación del sensor de movimiento. También se realizó solicitud al área de mantenimiento de bienes mediante el caso N° 1321 el cual se encuentra suspendido a espera de la suscripción del contrato de ferretería.
</t>
    </r>
    <r>
      <rPr>
        <b/>
        <sz val="12"/>
        <color rgb="FF000000"/>
        <rFont val="Arial"/>
        <family val="2"/>
      </rPr>
      <t xml:space="preserve">
</t>
    </r>
  </si>
  <si>
    <r>
      <t xml:space="preserve">Tercer Trimestre:
</t>
    </r>
    <r>
      <rPr>
        <sz val="12"/>
        <rFont val="Arial"/>
        <family val="2"/>
      </rPr>
      <t>Acta de Visita - Verificación de los espacios para implementar sensores de movimiento Sede Administrativa Calle 15
Correo Electrónico - Caso de Mesa de ayuda Infraestructura N° 1321</t>
    </r>
  </si>
  <si>
    <t>PAI-GA-2022-17</t>
  </si>
  <si>
    <t>Realizar cuatro informes de seguimiento   a los consumos de energía generados en las sedes administrativas y Unidades de Protección Integral del IDIPRON</t>
  </si>
  <si>
    <t xml:space="preserve">Informes de Consumo de Energía Eléctrica Trimestral </t>
  </si>
  <si>
    <r>
      <rPr>
        <b/>
        <sz val="12"/>
        <color rgb="FF000000"/>
        <rFont val="Arial"/>
        <family val="2"/>
      </rPr>
      <t xml:space="preserve">Primer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primer bimestre del 2022. El informe se realizó con base en los registros suministrados por el área de servicios administrativos frente a los consumos de agua en las sedes; se realizó en marzo de 2022; se envió al líder del proceso y fue uno de los insumos del informe de austeridad en el gasto.</t>
    </r>
  </si>
  <si>
    <r>
      <t xml:space="preserve">Primer Trimestre:
</t>
    </r>
    <r>
      <rPr>
        <sz val="12"/>
        <rFont val="Arial"/>
        <family val="2"/>
      </rPr>
      <t>Informe de consumo de Energía Eléctrica</t>
    </r>
  </si>
  <si>
    <r>
      <rPr>
        <b/>
        <sz val="12"/>
        <color rgb="FF000000"/>
        <rFont val="Arial"/>
        <family val="2"/>
      </rPr>
      <t xml:space="preserve">Segundo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30 de Junio del 2022. El informe se realizó con base en los registros suministrados por el área de servicios administrativos frente a los consumos de agua en las sedes; se realizó en junio de 2022; se envió al líder del proceso y fue uno de los insumos del informe de austeridad en el gasto.</t>
    </r>
  </si>
  <si>
    <r>
      <t xml:space="preserve">Segundo Trimestre:
</t>
    </r>
    <r>
      <rPr>
        <sz val="12"/>
        <rFont val="Arial"/>
        <family val="2"/>
      </rPr>
      <t>Informe de consumo de Energía Eléctrica</t>
    </r>
  </si>
  <si>
    <r>
      <rPr>
        <b/>
        <sz val="12"/>
        <color rgb="FF000000"/>
        <rFont val="Arial"/>
        <family val="2"/>
      </rPr>
      <t xml:space="preserve">Tercer Trimestre: </t>
    </r>
    <r>
      <rPr>
        <sz val="12"/>
        <color rgb="FF000000"/>
        <rFont val="Arial"/>
        <family val="2"/>
      </rPr>
      <t>Se elaboró informe de consumo de energía eléctrica de las sedes administrativas, unidades de protección integral y de los comedores comunitarios que se encuentran bajo la responsabilidad del IDIPRON, correspondiente al 30 de septiembre del 2022. El informe se realizó con base en los registros suministrados por el área de servicios administrativos frente a los consumos de agua en las sedes; se realizó en septiembre de 2022; se envió al líder del proceso y fue uno de los insumos del informe de austeridad en el gasto.</t>
    </r>
  </si>
  <si>
    <r>
      <t xml:space="preserve">Tercer Trimestre: </t>
    </r>
    <r>
      <rPr>
        <sz val="12"/>
        <rFont val="Arial"/>
        <family val="2"/>
      </rPr>
      <t>Informe de consumo de Energía Eléctrica</t>
    </r>
  </si>
  <si>
    <r>
      <t xml:space="preserve">Tercer Trimestre: </t>
    </r>
    <r>
      <rPr>
        <sz val="12"/>
        <rFont val="Arial"/>
        <family val="2"/>
      </rPr>
      <t>No se presentó ninguna limitación para cumplir con la actividad</t>
    </r>
  </si>
  <si>
    <t>PAI-GA-2022-18</t>
  </si>
  <si>
    <t>Realizar la adecuación e instalación de  ciclo parqueaderos seguros en las sedes administrativa de Calle 15.</t>
  </si>
  <si>
    <t>Una (1) Adecuación y/o instalación de ciclo parqueadero</t>
  </si>
  <si>
    <t>Actas de Reunión de seguimiento y avance de la instalación del ciclo parqueadero sede administrativa Calle 15</t>
  </si>
  <si>
    <t>Plan Institucional de Gestión Ambiental - Programa de practicas sostenibles</t>
  </si>
  <si>
    <r>
      <t xml:space="preserve">Segundo Trimestre:
</t>
    </r>
    <r>
      <rPr>
        <sz val="12"/>
        <rFont val="Arial"/>
        <family val="2"/>
      </rPr>
      <t>Se realizó la adecuación e instalación del bici parqueadero de la sede administrativa Calle 15 el día 05/06/2022.</t>
    </r>
  </si>
  <si>
    <r>
      <t xml:space="preserve">Segundo Trimestre:
</t>
    </r>
    <r>
      <rPr>
        <sz val="12"/>
        <rFont val="Arial"/>
        <family val="2"/>
      </rPr>
      <t>Acta de Reunión - Adecuación e instalación de Ciclo parqueadero</t>
    </r>
  </si>
  <si>
    <t>PAI-GA-2022-19</t>
  </si>
  <si>
    <t xml:space="preserve">Realizar campaña de comunicación  para promover el Uso de la Bicicleta como medio de transporte alternativo </t>
  </si>
  <si>
    <t>Doce (12) correos electrónicos</t>
  </si>
  <si>
    <r>
      <rPr>
        <b/>
        <sz val="12"/>
        <color rgb="FF000000"/>
        <rFont val="Arial"/>
        <family val="2"/>
      </rPr>
      <t xml:space="preserve">Primer Trimestre:
</t>
    </r>
    <r>
      <rPr>
        <sz val="12"/>
        <color rgb="FF000000"/>
        <rFont val="Arial"/>
        <family val="2"/>
      </rPr>
      <t>Se difundieron los correos electrónicos  correspondientes a los días de movilidad sostenible los días 4 de Febrero y 3 de Marzo, donde se les solicita a los referentes y responsables de las unidades de protección integral y de las sedes administrativas reportar la información de los funcionarios, contratistas y NNAJ que van en bicicletas a cada una de las sedes.</t>
    </r>
  </si>
  <si>
    <r>
      <t xml:space="preserve">Primer Trimestre:
</t>
    </r>
    <r>
      <rPr>
        <sz val="12"/>
        <rFont val="Arial"/>
        <family val="2"/>
      </rPr>
      <t>Correos electrónicos Dia de la Movilidad Sostenible.</t>
    </r>
  </si>
  <si>
    <r>
      <rPr>
        <b/>
        <sz val="12"/>
        <color rgb="FF000000"/>
        <rFont val="Arial"/>
        <family val="2"/>
      </rPr>
      <t xml:space="preserve">Segundo Trimestre:
</t>
    </r>
    <r>
      <rPr>
        <sz val="12"/>
        <color rgb="FF000000"/>
        <rFont val="Arial"/>
        <family val="2"/>
      </rPr>
      <t>Los días 8 abril, 6 de mayo y 2 de junio, se difundieron los correos electrónicos  correspondientes a los días de movilidad sostenible, donde se les solicita a los referentes y responsables de las unidades de protección integral y de las sedes administrativas reportar la información de los funcionarios, contratistas y NNAJ que van en bicicletas a cada una de las sedes.
El 4 de mayo del 2022, se envió pieza de comunicación de invitación a  participar en la ruta en bici</t>
    </r>
  </si>
  <si>
    <r>
      <t xml:space="preserve">Segundo Trimestre:
</t>
    </r>
    <r>
      <rPr>
        <sz val="12"/>
        <rFont val="Arial"/>
        <family val="2"/>
      </rPr>
      <t>Correo electrónico de Dia de la Movilidad Sostenible y ruta en bici</t>
    </r>
  </si>
  <si>
    <r>
      <t xml:space="preserve">Tercer Trimestre:
</t>
    </r>
    <r>
      <rPr>
        <sz val="12"/>
        <rFont val="Arial"/>
        <family val="2"/>
      </rPr>
      <t>Los días 8 de julio, 4 de agosto y 2 de junio, se difundieron los correos electrónicos  correspondientes a los días de movilidad sostenible, donde se les solicita a los referentes y responsables de las unidades de protección integral y de las sedes administrativas reportar la información de los funcionarios, contratistas y NNAJ que van en bicicletas a cada una de las sedes.
El día 19 de septiembre se envía invitación a transportarse en medios de transporte  sostenibles el día sin carro.
El día 26 de Septiembre se envía invitación a participar en la semana de la bicicleta la cual se llevo acabo entre los días 23 de septiembre y 2 de octubre</t>
    </r>
    <r>
      <rPr>
        <b/>
        <sz val="12"/>
        <rFont val="Arial"/>
        <family val="2"/>
      </rPr>
      <t xml:space="preserve">
</t>
    </r>
  </si>
  <si>
    <r>
      <t xml:space="preserve">Tercer Trimestre: 
</t>
    </r>
    <r>
      <rPr>
        <sz val="12"/>
        <rFont val="Arial"/>
        <family val="2"/>
      </rPr>
      <t>Correos electrónicos de Dia de la Movilidad Sostenible.
Correo electrónico día Sin Carro
Correo electrónico semana de la bicicleta</t>
    </r>
  </si>
  <si>
    <r>
      <t xml:space="preserve">Tercer Trimestre: 
</t>
    </r>
    <r>
      <rPr>
        <sz val="12"/>
        <rFont val="Arial"/>
        <family val="2"/>
      </rPr>
      <t>No se presento ninguna limitación para cumplir con la actividad</t>
    </r>
  </si>
  <si>
    <t>PAI-GA-2022-20</t>
  </si>
  <si>
    <t xml:space="preserve">Realizar dos (2) campañas de comunicación de buenas prácticas para la sustitución de plásticos de un solo uso dentro de las instalaciones del IDIPRON </t>
  </si>
  <si>
    <r>
      <t>Segundo Trimestre:
S</t>
    </r>
    <r>
      <rPr>
        <sz val="12"/>
        <rFont val="Arial"/>
        <family val="2"/>
      </rPr>
      <t>e difundió pieza de comunicación el día 03 de mayo, en la cual se socializa la circular 006 del 2022, en la cual se prohíbe el plástico de un solo uso en el IDIPRON</t>
    </r>
  </si>
  <si>
    <r>
      <t xml:space="preserve">Segundo Trimestre:
</t>
    </r>
    <r>
      <rPr>
        <sz val="12"/>
        <rFont val="Arial"/>
        <family val="2"/>
      </rPr>
      <t>Correo electrónico  de difusión - Pieza de comunicación prohibición de Plástico de un Solo Uso</t>
    </r>
  </si>
  <si>
    <t>PAI-GA-2022-21</t>
  </si>
  <si>
    <t xml:space="preserve">Promover el uso de la tarjeta Tu Llave por medio de una (1) jornada de personalización para los servidores y NNAJ del Instituto que les permita el desplazamiento a las Unidades de Protección  Integral </t>
  </si>
  <si>
    <t>Una (1) actividad interinstitucional</t>
  </si>
  <si>
    <t>Actas de Reunión de ejecución de la actividad interinstitucional.</t>
  </si>
  <si>
    <r>
      <rPr>
        <b/>
        <sz val="12"/>
        <color rgb="FF000000"/>
        <rFont val="Arial"/>
        <family val="2"/>
      </rPr>
      <t xml:space="preserve">Tercer Trimestre: 
</t>
    </r>
    <r>
      <rPr>
        <sz val="12"/>
        <color rgb="FF000000"/>
        <rFont val="Arial"/>
        <family val="2"/>
      </rPr>
      <t xml:space="preserve">El 25 de agosto se realizó la solicitud a Transmilenio para efectuar una actividad interinstitucional para la personalización de tarjetas tu llave en las sedes administrativas Calle 61, Calle 63 y Distrito Joven.
Se espera que esta actividad pueda ejecutarse en su totalidad durante el IV Trimestre, teniendo en cuenta que la empresa Transmilenio no ha generado una respuesta a la solicitud. </t>
    </r>
  </si>
  <si>
    <r>
      <t xml:space="preserve">Tercer Trimestre: 
</t>
    </r>
    <r>
      <rPr>
        <sz val="12"/>
        <rFont val="Arial"/>
        <family val="2"/>
      </rPr>
      <t>Correo electrónico - Solicitud de apoyo interinstitucional</t>
    </r>
  </si>
  <si>
    <r>
      <t xml:space="preserve">Tercer Trimestre: 
</t>
    </r>
    <r>
      <rPr>
        <sz val="12"/>
        <rFont val="Arial"/>
        <family val="2"/>
      </rPr>
      <t xml:space="preserve">Dependemos de la respuesta positiva por parte de la empresa de Transmilenio para poder finalizar esta actividad. </t>
    </r>
    <r>
      <rPr>
        <b/>
        <sz val="12"/>
        <rFont val="Arial"/>
        <family val="2"/>
      </rPr>
      <t xml:space="preserve"> </t>
    </r>
  </si>
  <si>
    <t>PAI-GA-2022-22</t>
  </si>
  <si>
    <t>Realizar Taller y Mantenimiento  a los sistemas de agricultura urbana o huertas escolares en las sedes (Servita, Arcadia, Bosa, Luna Park, Perdomo y San Francisco)</t>
  </si>
  <si>
    <t>Seis (6) talleres y seis (6) mantenimientos</t>
  </si>
  <si>
    <t>Actas de Reunión de ejecución de la actividad de los talles y jornadas de mantenimiento.</t>
  </si>
  <si>
    <r>
      <t xml:space="preserve">Primer Trimestre:
</t>
    </r>
    <r>
      <rPr>
        <sz val="12"/>
        <color rgb="FF000000"/>
        <rFont val="Arial"/>
        <family val="2"/>
      </rPr>
      <t>Se impartió taller de huertas escolares el día 29 de marzo, en la UPI San Fracisco, en el cual participaron los docentes y NNAJ asignados a esta sede.</t>
    </r>
  </si>
  <si>
    <r>
      <t xml:space="preserve">Primer Trimestre:
</t>
    </r>
    <r>
      <rPr>
        <sz val="12"/>
        <rFont val="Arial"/>
        <family val="2"/>
      </rPr>
      <t>Acta - Conversatorio Agricultura Urbana
Acta de Capacitación - Taller de Huertas Escolares</t>
    </r>
  </si>
  <si>
    <r>
      <rPr>
        <b/>
        <sz val="12"/>
        <color rgb="FF000000"/>
        <rFont val="Arial"/>
        <family val="2"/>
      </rPr>
      <t xml:space="preserve">Segundo Trimestre:
</t>
    </r>
    <r>
      <rPr>
        <sz val="12"/>
        <color rgb="FF000000"/>
        <rFont val="Arial"/>
        <family val="2"/>
      </rPr>
      <t>Se realizó el estudio de mercado y se publicó el proceso de contratación para adquirir el material vegetal e insumos necesarios para realizar los talleres de agricultura urbana y huertas escolares. Se espera que para el mes de julio se este adjudicando el proceso y en los meses de agosto, septiembre, octubre y noviembre se esten impartiendo los talleres.</t>
    </r>
  </si>
  <si>
    <r>
      <t xml:space="preserve">Segundo Trimestre:
</t>
    </r>
    <r>
      <rPr>
        <sz val="12"/>
        <rFont val="Arial"/>
        <family val="2"/>
      </rPr>
      <t>Estudios Previos
Fichas Técnicas
Evidencias de Publicación del Proceso</t>
    </r>
  </si>
  <si>
    <r>
      <t xml:space="preserve">Tercer Trimestre: 
</t>
    </r>
    <r>
      <rPr>
        <sz val="12"/>
        <rFont val="Arial"/>
        <family val="2"/>
      </rPr>
      <t>Entre el 17 de agosto y el 03 de septiembre se realizó la entrega del material vegetal y se impartió taller a lo profesores de la UPI Servita, Perdomo, Arcadia y Bosa sobre Agricultura Urbana y Huertas escolares, realizando así, 4 talleres respecto a los sistemas de agricultura urbana o huertas.
Respecto a los mantenimientos, se realizaron 5 mantenimientos en las Unidades Arcadia, Bosa, Perdomo, Servitá y San Francisco. (El mantenimiento de la Unidad San Francisco fue reportado en el primer trimestre)</t>
    </r>
    <r>
      <rPr>
        <b/>
        <sz val="12"/>
        <rFont val="Arial"/>
        <family val="2"/>
      </rPr>
      <t xml:space="preserve">
</t>
    </r>
    <r>
      <rPr>
        <sz val="12"/>
        <rFont val="Arial"/>
        <family val="2"/>
      </rPr>
      <t xml:space="preserve">Se encuentra pendiente efectuar la entrega de material y capacitar a los profesores asignados a la UPI Lunapark, debido a que esta sede se encuentra en mantenimiento  </t>
    </r>
  </si>
  <si>
    <r>
      <t xml:space="preserve">Tercer Trimestre: 
</t>
    </r>
    <r>
      <rPr>
        <sz val="12"/>
        <rFont val="Arial"/>
        <family val="2"/>
      </rPr>
      <t xml:space="preserve">Actas de Capacitación y Entrega de Material Vegetal </t>
    </r>
  </si>
  <si>
    <r>
      <t xml:space="preserve">Tercer Trimestre: 
</t>
    </r>
    <r>
      <rPr>
        <sz val="12"/>
        <rFont val="Arial"/>
        <family val="2"/>
      </rPr>
      <t>Dependemos de la apertura de la UPI Luna Park por parte del área de mantenimiento de bienes para efectuar la entrega del material vegetal y capacitación de siembra y mantenimiento de la Huertas Urbanas</t>
    </r>
  </si>
  <si>
    <t>PAI-GA-2022-23</t>
  </si>
  <si>
    <t>Emitir una circular donde se le informe a todos los funcionarios de la entidad que los procesos de suministro de bienes de consumo no deben contener plásticos de un solo uso y deben solicitar obligatoriamente el concepto ambiental para su inclusión en los estudios previos que adelante el IDIPRON en la vigencia 2022</t>
  </si>
  <si>
    <t>Una (1) Circular</t>
  </si>
  <si>
    <t>Circular y Correo Electrónico de difusión.</t>
  </si>
  <si>
    <t>Plan Institucional de Gestión Ambiental - Programa de consumo sostenibles</t>
  </si>
  <si>
    <r>
      <t xml:space="preserve">Primer Trimestre:
</t>
    </r>
    <r>
      <rPr>
        <sz val="12"/>
        <rFont val="Arial"/>
        <family val="2"/>
      </rPr>
      <t xml:space="preserve">Se emitió circular interna 006 el día 09 de Marzo del 2022, la cual adopta los lineamientos del Decreto 317 del 2021, para la eliminación, sustitución y/o contratación de elementos que contengan plástico de un solo uso, la cual fue comunicada y difundida mediante correo electrónico a todos los funcionarios y contratistas del IDIPRON </t>
    </r>
  </si>
  <si>
    <r>
      <t xml:space="preserve">Primer Trimestre
</t>
    </r>
    <r>
      <rPr>
        <sz val="12"/>
        <rFont val="Arial"/>
        <family val="2"/>
      </rPr>
      <t>Circular Interna 006 - 2022
Correo de Difusión - Circular Interna 006 - 2022</t>
    </r>
  </si>
  <si>
    <t>PAI-GA-2022-24</t>
  </si>
  <si>
    <t>Incluir dentro de los proceso de contratación de suministro de bienes de consumo, el requerimiento ambiental de empaques biodegradables y/o reutilizables.</t>
  </si>
  <si>
    <t xml:space="preserve">100% de los procesos de contratación de suministro de bienes de consumo con requisito ambiental  </t>
  </si>
  <si>
    <t xml:space="preserve">Estudios previos y Contratos Suscritos </t>
  </si>
  <si>
    <r>
      <rPr>
        <b/>
        <sz val="12"/>
        <color rgb="FF000000"/>
        <rFont val="Arial"/>
        <family val="2"/>
      </rPr>
      <t xml:space="preserve">Primer Trimestre:
</t>
    </r>
    <r>
      <rPr>
        <sz val="12"/>
        <color rgb="FF000000"/>
        <rFont val="Arial"/>
        <family val="2"/>
      </rPr>
      <t>Se recibieron 32 solicitudes de conceptos ambientales, para proceso de contratación de bienes y servicios, los cuales fueron atendidos satisfactoriamente.</t>
    </r>
  </si>
  <si>
    <r>
      <t xml:space="preserve">Primer Trimestre:
</t>
    </r>
    <r>
      <rPr>
        <sz val="12"/>
        <rFont val="Arial"/>
        <family val="2"/>
      </rPr>
      <t xml:space="preserve">Correos de respuesta con Conceptos Ambientakes </t>
    </r>
  </si>
  <si>
    <r>
      <t xml:space="preserve">Primer Trimestre:
</t>
    </r>
    <r>
      <rPr>
        <sz val="12"/>
        <rFont val="Arial"/>
        <family val="2"/>
      </rPr>
      <t>No se presento niniguna limitación para cumplir con la actividad</t>
    </r>
  </si>
  <si>
    <r>
      <rPr>
        <b/>
        <sz val="12"/>
        <color rgb="FF000000"/>
        <rFont val="Arial"/>
        <family val="2"/>
      </rPr>
      <t xml:space="preserve">Segundo Trimestre:
</t>
    </r>
    <r>
      <rPr>
        <sz val="12"/>
        <color rgb="FF000000"/>
        <rFont val="Arial"/>
        <family val="2"/>
      </rPr>
      <t>Se recibieron 25 solicitudes de conceptos ambientales, para proceso de contratación de bienes y servicios, los cuales fueron atendidos satisfactoriamente.</t>
    </r>
  </si>
  <si>
    <r>
      <t xml:space="preserve">Segundo Trimestre:
</t>
    </r>
    <r>
      <rPr>
        <sz val="12"/>
        <rFont val="Arial"/>
        <family val="2"/>
      </rPr>
      <t xml:space="preserve">Correos de respuesta con Conceptos Ambientales </t>
    </r>
  </si>
  <si>
    <r>
      <rPr>
        <b/>
        <sz val="12"/>
        <color rgb="FF000000"/>
        <rFont val="Arial"/>
        <family val="2"/>
      </rPr>
      <t xml:space="preserve">Tercer Trimestre: 
</t>
    </r>
    <r>
      <rPr>
        <sz val="12"/>
        <color rgb="FF000000"/>
        <rFont val="Arial"/>
        <family val="2"/>
      </rPr>
      <t>El proceso de gestión ambiental, durante los meses de Julio a agosto, ha atendido las solicitudes de requerimientos de concepto ambiental mediante el correo electrónico. Durante este periodo ha emitido 8 conceptos ambientales para los procesos de contratación adelantados durante los menses antes mencionados de la vigencia 2022
El proceso de gestión ambiental a partir del 16 de agosto establecido el canal de comunicación para la solicitud de conceptos ambientales mediante la mesa de ayuda de gestión ambiental. El cual permite a todos los estructuradores técnicos de los procesos de contratación de compra y/o suministro de bienes y servicios, radicar su solicitudes de conceptos ambientales. 
Del 16 al 31 de agosto se recibieron y atendieron 5 solicitudes de conceptos y/o clausulas ambientales mediante la mesa de ayuda de gestión ambiental. 
Del 1 al 30 de septiembre se recibieron y atendieron 18 solicitudes de conceptos y/o clausulas ambientales mediante la mesa de ayuda de gestión ambiental.</t>
    </r>
  </si>
  <si>
    <r>
      <t xml:space="preserve">Tercer Trimestre: 
</t>
    </r>
    <r>
      <rPr>
        <sz val="12"/>
        <rFont val="Arial"/>
        <family val="2"/>
      </rPr>
      <t xml:space="preserve">Correos de respuesta con Conceptos Ambientales </t>
    </r>
  </si>
  <si>
    <r>
      <t xml:space="preserve">Tercer Trimestre
</t>
    </r>
    <r>
      <rPr>
        <sz val="12"/>
        <rFont val="Arial"/>
        <family val="2"/>
      </rPr>
      <t>No se presento ninguna limitación para cumplir con la actividad</t>
    </r>
  </si>
  <si>
    <t>PAI-GA-2022-25</t>
  </si>
  <si>
    <t>Realizar un Informe anual de compras verdes, seguimiento a criterios de sostenibilidad</t>
  </si>
  <si>
    <t>Un (1) informe</t>
  </si>
  <si>
    <t>Informe Anual de Compras Verdes</t>
  </si>
  <si>
    <r>
      <t xml:space="preserve">Segundo Trimestre:
</t>
    </r>
    <r>
      <rPr>
        <sz val="12"/>
        <rFont val="Arial"/>
        <family val="2"/>
      </rPr>
      <t>Se elaboró informe de avance de implementación del programa de compras verdes del IDIPRON con corte al 30/06/2022.</t>
    </r>
  </si>
  <si>
    <r>
      <t xml:space="preserve">Segundo Trimestre: 
</t>
    </r>
    <r>
      <rPr>
        <sz val="12"/>
        <rFont val="Arial"/>
        <family val="2"/>
      </rPr>
      <t>Informe de avance  de implementación del programa de compras sostenibles.</t>
    </r>
  </si>
  <si>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</si>
  <si>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</si>
  <si>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planeación y gestión MIPG</t>
  </si>
  <si>
    <t>Ejecución de actividades para el fortalecimiento de políticas del MIPG</t>
  </si>
  <si>
    <t>PAI-GA-2022-26</t>
  </si>
  <si>
    <t>Realizar actividades para el fortalecimiento de la política  de  Seguimiento y evaluación del desempeño institucional mediante el seguimiento a las herramientas de gestión del proceso de gestión ambiental</t>
  </si>
  <si>
    <t>10 monitoreos</t>
  </si>
  <si>
    <t>Matriz de Excel de reporte
Pantallazo de cargue en drive de las evidencias
Correo electrónico de envió del monitoreo</t>
  </si>
  <si>
    <t xml:space="preserve">Plan de adecuación y sostenibilidad - Seguimiento y evaluación del desempeño institucional </t>
  </si>
  <si>
    <r>
      <rPr>
        <b/>
        <sz val="12"/>
        <color rgb="FF000000"/>
        <rFont val="Arial"/>
        <family val="2"/>
      </rPr>
      <t xml:space="preserve">Primer Trimestre:
</t>
    </r>
    <r>
      <rPr>
        <sz val="12"/>
        <color rgb="FF000000"/>
        <rFont val="Arial"/>
        <family val="2"/>
      </rPr>
      <t>Se realizó y reportó monitoreo del Plan de Acción e Indicadores Estratégicos, a través de reportes y soportes enviados a la oficina Asesora de Planeación.</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</si>
  <si>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</si>
  <si>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rPr>
        <b/>
        <sz val="12"/>
        <color rgb="FF000000"/>
        <rFont val="Arial"/>
        <family val="2"/>
      </rPr>
      <t xml:space="preserve">Segundo Trimestre:
</t>
    </r>
    <r>
      <rPr>
        <sz val="12"/>
        <color rgb="FF000000"/>
        <rFont val="Arial"/>
        <family val="2"/>
      </rPr>
      <t>Se realizaron y reportaron los monitoreos al Plan de Acción e Indicadores Estratégicos, Indicadores de gestión, Mapas de Riesgos de Gestión y Riesgos de Corrupción a través de reportes y soportes enviados a la oficina Asesora de Planeación.</t>
    </r>
  </si>
  <si>
    <r>
      <t xml:space="preserve">Segundo Trimestre:
</t>
    </r>
    <r>
      <rPr>
        <sz val="12"/>
        <rFont val="Arial"/>
        <family val="2"/>
      </rPr>
      <t>Monitoreo Plan de Acción e Indicadores Estratégicos
Pantallazo de cargue en drive de las evidencias
Monitoreo Indicadores de Gestión
Monitoreo Mapas de Riesgos de Gestión Mapa de Riesgos de Corrupción</t>
    </r>
  </si>
  <si>
    <r>
      <t xml:space="preserve">Tercer Trimestre: 
</t>
    </r>
    <r>
      <rPr>
        <sz val="12"/>
        <rFont val="Arial"/>
        <family val="2"/>
      </rPr>
      <t xml:space="preserve">El 14 de julio se realizó reporte de plan de acción del I Trimestre.
El 18 de Julio se realizó reporte del plan de acción del II Trimestre
El 29 de Julio y 30 de Agosto se realizó solicitud de actualización de documentos del proceso de gestión ambiental.
El 1 de agosto se realizó reporte de avance del plan de mejoramiento de la contraloría.
El 1 y 25 de agosto se realizó el reporte de los indicadores estratégicos y de gestión del proceso de gestión ambiental. 
El 6  y 12 de septiembre se realizó reporte de monitoreo de mapa de riesgo de corrupción del proceso de gestión ambiental
El 13 de Septiembre se realizó segundo monitoreo del plan de mejoramiento de gestión ambiental </t>
    </r>
  </si>
  <si>
    <r>
      <t xml:space="preserve">Tercer Trimestre: 
</t>
    </r>
    <r>
      <rPr>
        <sz val="12"/>
        <rFont val="Arial"/>
        <family val="2"/>
      </rPr>
      <t>Monitoreo Plan de Acción e Indicadores Estratégicos
Pantallazo de cargue en drive de las evidencias
Monitoreo Indicadores estratégicos/Gestión
Monitoreo Mapas de Riesgos de Gestión Mapa de Riesgos de Corrupción</t>
    </r>
  </si>
  <si>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</si>
  <si>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</si>
  <si>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</si>
  <si>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</si>
  <si>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</si>
  <si>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PAI-GA-2022-27</t>
  </si>
  <si>
    <t>Realizar monitoreo a los planes de mejoramiento del proceso de gestión ambiental</t>
  </si>
  <si>
    <t>3 monitoreos</t>
  </si>
  <si>
    <t>No aplica</t>
  </si>
  <si>
    <r>
      <t xml:space="preserve">Segundo Trimestre:
</t>
    </r>
    <r>
      <rPr>
        <sz val="12"/>
        <color rgb="FF000000"/>
        <rFont val="Arial"/>
        <family val="2"/>
      </rPr>
      <t>Se realizó y reportó monitoreo de los planes de mejoramiento del proceso, a través de reporte de seguimiento y soportes enviados a la oficina Asesora de Planeación.</t>
    </r>
  </si>
  <si>
    <r>
      <t xml:space="preserve">Segundo Trimestre:
</t>
    </r>
    <r>
      <rPr>
        <sz val="12"/>
        <rFont val="Arial"/>
        <family val="2"/>
      </rPr>
      <t>Monitoreo Planes de Mejoramiento</t>
    </r>
  </si>
  <si>
    <r>
      <t xml:space="preserve">Tercer Trimestre: 
</t>
    </r>
    <r>
      <rPr>
        <sz val="12"/>
        <rFont val="Arial"/>
        <family val="2"/>
      </rPr>
      <t>El 13 de Septiembre se realizó segundo monitoreo del plan de mejoramiento de gestión ambiental, de acuerdo con las acciones que se encuentran en ejecución.</t>
    </r>
  </si>
  <si>
    <r>
      <t xml:space="preserve">Tercer Trimestre: </t>
    </r>
    <r>
      <rPr>
        <sz val="12"/>
        <rFont val="Arial"/>
        <family val="2"/>
      </rPr>
      <t xml:space="preserve">Monitoreo Planes de Mejoramiento
Pantallazo cargue evidencias segundo monitoreo plan de mejoramiento </t>
    </r>
  </si>
  <si>
    <t>** El resultado debe propender por obtener una ejecución del 100% en este componente</t>
  </si>
  <si>
    <t>OTRAS ACCIONES DEL PROCESO - PLAN OPERATIVO</t>
  </si>
  <si>
    <t>Tema/Categoría</t>
  </si>
  <si>
    <t>Código de la actividad</t>
  </si>
  <si>
    <t>Actividades</t>
  </si>
  <si>
    <t xml:space="preserve">SEGUIMIENTO </t>
  </si>
  <si>
    <t>Peso de las actividades</t>
  </si>
  <si>
    <t>Subtotal ejecutado
(Actividades)</t>
  </si>
  <si>
    <t>Descripción de actividades desarrolladas</t>
  </si>
  <si>
    <t>Soportes Avances (Actas de  Asistencia, Informes, Estudios, Informes de Convenios, etc.)</t>
  </si>
  <si>
    <t>Plan Operacional del proceso Gestión ambiental- Cumplimiento Marco Legal Ambiental e implementación de la Política de Cero Papel</t>
  </si>
  <si>
    <t>PAO-GD-2022-01</t>
  </si>
  <si>
    <t>Realizar inscripción y ejecución de actividades del programa acercar - SDA ( Calle 61, Calle 63 y Distrito Joven)</t>
  </si>
  <si>
    <t>100% en la Participación en el Programa Acercar y ejecución de actividades del mismo</t>
  </si>
  <si>
    <t>Constancia de Inscripción e Informe de resultados obtenidos en el programa Acercar.</t>
  </si>
  <si>
    <r>
      <t xml:space="preserve">Primer Trimestre:
</t>
    </r>
    <r>
      <rPr>
        <sz val="12"/>
        <rFont val="Arial"/>
        <family val="2"/>
      </rPr>
      <t xml:space="preserve">Se realizó la inscripción ante la Secretaria Distrital de Ambiente al programa de gestión ambiental empresarial ACERCAR El día 28 de febrero.
Los días 11,18 y 25 de marzo todos los integrantes del área de trabajo de gestión ambiental participaron en las tres sesiones de capacitación, las cuales estuvieron enfocadas en la introducción a la estrategia del programa, formulación de indicadores de desempeño ambiental, política de gestión ambiental, controles operacionales ,matrices AIA y requisitos legales </t>
    </r>
    <r>
      <rPr>
        <b/>
        <sz val="12"/>
        <rFont val="Arial"/>
        <family val="2"/>
      </rPr>
      <t xml:space="preserve"> </t>
    </r>
  </si>
  <si>
    <r>
      <t xml:space="preserve">Primer Trimestre:
</t>
    </r>
    <r>
      <rPr>
        <sz val="12"/>
        <rFont val="Arial"/>
        <family val="2"/>
      </rPr>
      <t>Radicado de solicitud de Inscripción  programa ACERCAR
Agendamiento Outlook - Sesiones de Capacitación</t>
    </r>
  </si>
  <si>
    <r>
      <t xml:space="preserve">Primer Trimestre:
</t>
    </r>
    <r>
      <rPr>
        <sz val="12"/>
        <rFont val="Arial"/>
        <family val="2"/>
      </rPr>
      <t>No se presentó ninguna limitación para ejecutar la actividad</t>
    </r>
  </si>
  <si>
    <t>PAO-GD-2022-02</t>
  </si>
  <si>
    <t>Planificar y ejecutar las actividades de las semana ambiental</t>
  </si>
  <si>
    <t>100% de la ejecución de actividades planificadas para la semana de gestión ambiental</t>
  </si>
  <si>
    <t>Plan de trabajo, Cronograma de Actividades e Informe de Resultados de la semana ambiental</t>
  </si>
  <si>
    <r>
      <t xml:space="preserve">Primer Trimestre:
</t>
    </r>
    <r>
      <rPr>
        <sz val="12"/>
        <rFont val="Arial"/>
        <family val="2"/>
      </rPr>
      <t>Se realizó reunión de seguimiento del área de trabajo de gestión ambiental el día 28 de febrero, en la cual se establecieron las actividades , fechas y responsables para la semana de gestión ambiental del IDIPRON</t>
    </r>
  </si>
  <si>
    <r>
      <t xml:space="preserve">Primer Trimestre:
</t>
    </r>
    <r>
      <rPr>
        <sz val="12"/>
        <rFont val="Arial"/>
        <family val="2"/>
      </rPr>
      <t>Acta de Reunión - Seguimiento Gestion Ambiental</t>
    </r>
  </si>
  <si>
    <r>
      <t xml:space="preserve">Primer Trimestre:
</t>
    </r>
    <r>
      <rPr>
        <sz val="12"/>
        <rFont val="Arial"/>
        <family val="2"/>
      </rPr>
      <t>No se presento ninguna limitación para ejecutar la actividad</t>
    </r>
  </si>
  <si>
    <r>
      <rPr>
        <b/>
        <sz val="12"/>
        <color rgb="FF000000"/>
        <rFont val="Arial"/>
        <family val="2"/>
      </rPr>
      <t xml:space="preserve">Segundo Trimestre:
</t>
    </r>
    <r>
      <rPr>
        <sz val="12"/>
        <color rgb="FF000000"/>
        <rFont val="Arial"/>
        <family val="2"/>
      </rPr>
      <t>Se llevaron a cabo las actividades de la semana ambiental 2022 del IDIPRON  durante el mes de junio en las cuales se desarrollaron actividades como caminatas ecológicas, capacitaciones, actividades lúdicas (ecomatch, toma barrial), lo cual estaba programado desde reunión de seguimiento.</t>
    </r>
  </si>
  <si>
    <r>
      <t xml:space="preserve">Segundo Trimestre
</t>
    </r>
    <r>
      <rPr>
        <sz val="12"/>
        <rFont val="Arial"/>
        <family val="2"/>
      </rPr>
      <t>Correos electrónicos de programación e invitación a participar en las actividades de la semana ambienta</t>
    </r>
  </si>
  <si>
    <r>
      <t xml:space="preserve">S segundo Trimestre: 
</t>
    </r>
    <r>
      <rPr>
        <sz val="12"/>
        <rFont val="Arial"/>
        <family val="2"/>
      </rPr>
      <t>No se presentó ninguna limitación para ejecutar la actividad</t>
    </r>
  </si>
  <si>
    <r>
      <t xml:space="preserve">Tercer Trimestre: 
</t>
    </r>
    <r>
      <rPr>
        <sz val="12"/>
        <rFont val="Arial"/>
        <family val="2"/>
      </rPr>
      <t>No se efectúa reporte teniendo en cuenta que esta actividad fue ejecutada en su totalidad en el segundo trimestre</t>
    </r>
  </si>
  <si>
    <t>PAO-GD-2022-03</t>
  </si>
  <si>
    <t>Realizar dos (2) campañas de comunicación (piezas de  comunicación por correo electrónico y/o físicas) sobre la implementación de la política de cero papel</t>
  </si>
  <si>
    <r>
      <t xml:space="preserve">Segundo Trimestre:
</t>
    </r>
    <r>
      <rPr>
        <sz val="12"/>
        <rFont val="Arial"/>
        <family val="2"/>
      </rPr>
      <t>No se efectúa reporte de la actividad, ya que no se realizo ninguna gestión  frente a esta campaña de comunicación.
Se espera que durante el tercer trimestre se este difundiendo esta campaña de comunicación.</t>
    </r>
  </si>
  <si>
    <r>
      <t xml:space="preserve">Segundo Trimestre:
</t>
    </r>
    <r>
      <rPr>
        <sz val="12"/>
        <rFont val="Arial"/>
        <family val="2"/>
      </rPr>
      <t>No se efectúa reporte o soporte</t>
    </r>
  </si>
  <si>
    <r>
      <t xml:space="preserve">Segundo Trimestre:
</t>
    </r>
    <r>
      <rPr>
        <sz val="12"/>
        <rFont val="Arial"/>
        <family val="2"/>
      </rPr>
      <t>Debido a las múltiples actividades ejecutadas por el área de gestión ambiental durante el II trimestre, no fue posible gestionar la campaña de comunicación para la implementación de la política de cero papel</t>
    </r>
  </si>
  <si>
    <r>
      <t xml:space="preserve">Tercer Trimestre: 
</t>
    </r>
    <r>
      <rPr>
        <sz val="12"/>
        <rFont val="Arial"/>
        <family val="2"/>
      </rPr>
      <t xml:space="preserve">El día 31 de Agosto se difundió pieza de comunicación a todos los funcionarios y contratistas del IDIPRON invitando a que conozcan la Política de Cero Papel, la cual está orientada a la reducción del consumo del papel. </t>
    </r>
  </si>
  <si>
    <r>
      <t xml:space="preserve">Tercer Trimestre: 
</t>
    </r>
    <r>
      <rPr>
        <sz val="12"/>
        <rFont val="Arial"/>
        <family val="2"/>
      </rPr>
      <t>Correo electrónico -Pieza de Comunicación cero Papel</t>
    </r>
  </si>
  <si>
    <r>
      <t xml:space="preserve">Tercer Trimestre: 
</t>
    </r>
    <r>
      <rPr>
        <sz val="12"/>
        <rFont val="Arial"/>
        <family val="2"/>
      </rPr>
      <t>No se presentó ninguna limitación para ejecutar la actividad</t>
    </r>
  </si>
  <si>
    <t>PAO-GD-2022-04</t>
  </si>
  <si>
    <t xml:space="preserve">Desarrollar e implementar el centro de servicios ambientales del aplicativo Aranda </t>
  </si>
  <si>
    <t>Un (1)  aplicativo</t>
  </si>
  <si>
    <t>Aplicativo desarrollado y puesto en funcionamiento.</t>
  </si>
  <si>
    <r>
      <rPr>
        <b/>
        <sz val="12"/>
        <color rgb="FF000000"/>
        <rFont val="Arial"/>
        <family val="2"/>
      </rPr>
      <t xml:space="preserve">Primer Trimestre:
</t>
    </r>
    <r>
      <rPr>
        <sz val="12"/>
        <color rgb="FF000000"/>
        <rFont val="Arial"/>
        <family val="2"/>
      </rPr>
      <t>Se realizó mesa de trabajo con el área de tecnologías de la información para el desarrollo del centro de servicios de gestión ambiental en el aplicativo Aranda los día 28 de febrero y 7 de marzo
El día 9 de marzo se realizó capacitación a todos los integrantes del área de trabajo de gestión ambiental, sobre el manejo y respuesta a los servicios ambientales que se atenderán en el centro de servicios ambiental.
Nota: El centro de servicios ya esta listo para entrar en funcionamiento , se está desarrollando el instructivo de funcionamiento del centro de servicios, el cual servirá como documento de consulta para usuarios y operadores de servicio</t>
    </r>
  </si>
  <si>
    <r>
      <rPr>
        <b/>
        <sz val="12"/>
        <rFont val="Arial"/>
        <family val="2"/>
      </rPr>
      <t>Primer Trimestre:</t>
    </r>
    <r>
      <rPr>
        <sz val="12"/>
        <rFont val="Arial"/>
        <family val="2"/>
      </rPr>
      <t xml:space="preserve">
Agendamientos Outlook - Reuniones de Revisión I y II
Agendamiento Outlook - Capacitación Usuarios Aranda - Centro de servicios Ambientales.
Evidencia de Desarrollo del centro de cervicios ambientales
Borrador del Instructivo del Centro de Servicios Ambientales</t>
    </r>
  </si>
  <si>
    <r>
      <rPr>
        <b/>
        <sz val="12"/>
        <rFont val="Arial"/>
        <family val="2"/>
      </rPr>
      <t>Primer Trimestre:</t>
    </r>
    <r>
      <rPr>
        <sz val="12"/>
        <rFont val="Arial"/>
        <family val="2"/>
      </rPr>
      <t xml:space="preserve">
No se presento ninguna limitación para ejecutar la actividad</t>
    </r>
  </si>
  <si>
    <r>
      <rPr>
        <b/>
        <sz val="12"/>
        <color rgb="FF000000"/>
        <rFont val="Arial"/>
        <family val="2"/>
      </rPr>
      <t xml:space="preserve">Segundo Trimestre:
</t>
    </r>
    <r>
      <rPr>
        <sz val="12"/>
        <color rgb="FF000000"/>
        <rFont val="Arial"/>
        <family val="2"/>
      </rPr>
      <t>Se elaboró y adoptó el instructivo de mesa de ayuda de gestión ambiental el cual servirá como guía practica a los funcionarios y contratistas que requieran radicar solicitudes de servicios ambientales.
Se iniciarán capacitaciones y campañas de comunicación en el tercer trimestre y la mesa de ayuda iniciara su operación a partir del 16 de agosto del 2022</t>
    </r>
  </si>
  <si>
    <r>
      <t>Segundo Trimestre:
I</t>
    </r>
    <r>
      <rPr>
        <sz val="12"/>
        <rFont val="Arial"/>
        <family val="2"/>
      </rPr>
      <t>nstructivo Mesa de Ayuda</t>
    </r>
  </si>
  <si>
    <r>
      <t xml:space="preserve">S segundo Trimestre: 
</t>
    </r>
    <r>
      <rPr>
        <sz val="12"/>
        <rFont val="Arial"/>
        <family val="2"/>
      </rPr>
      <t>No se presento ninguna limitación para ejecutar la actividad</t>
    </r>
  </si>
  <si>
    <r>
      <rPr>
        <b/>
        <sz val="12"/>
        <color rgb="FF000000"/>
        <rFont val="Arial"/>
        <family val="2"/>
      </rPr>
      <t xml:space="preserve">Tercer Trimestre: 
</t>
    </r>
    <r>
      <rPr>
        <sz val="12"/>
        <color rgb="FF000000"/>
        <rFont val="Arial"/>
        <family val="2"/>
      </rPr>
      <t>Durante el 15 de Julio y el 12 de agosto se efectuó  la campaña de comunicación en la cual se le brindó toda la información  de los servicios ambientales que serán atendidos mediante la mesa de ayuda de gestión ambiental, También se efectuaron los procesos de capacitación a los Referentes y Responsables Ambientales de las UPIS y Sedes Administrativas 
El día 15 de Agosto entro en operación la mesa de ayuda de gestión ambiental por medio del cual se recepcionan los servicios ambientales para las UPIS y Sedes Administrativa del IDIPRON, así como se brindan las soluciones a las mismas.</t>
    </r>
  </si>
  <si>
    <r>
      <t xml:space="preserve">Tercer Trimestre: 
</t>
    </r>
    <r>
      <rPr>
        <sz val="12"/>
        <rFont val="Arial"/>
        <family val="2"/>
      </rPr>
      <t>Correo electrónico - piezas de comunicación Mesa de Ayuda Gestión Ambiental.
Actas de Capacitación Mesa de Ayuda - gestión ambiental
Presentación capacitación mesa de ayuda
Memorando - Implementación de Mesa de Ayuda Gestion ambiental</t>
    </r>
  </si>
  <si>
    <r>
      <t xml:space="preserve">Tercer Trimestre: 
</t>
    </r>
    <r>
      <rPr>
        <sz val="12"/>
        <rFont val="Arial"/>
        <family val="2"/>
      </rPr>
      <t>No se presento ninguna limitación para ejecutar la actividad</t>
    </r>
  </si>
  <si>
    <t>PAO-GD-2022-05</t>
  </si>
  <si>
    <t>Realizar las actividades de implementación del MIPG ( actualización de documentos y reportes periódicos)</t>
  </si>
  <si>
    <t>100% en la ejecución del plan de actualización de documentos del proceso de gestión ambiental y cumplir con los reportes trimestrales y cuatrimestrales del plan de acción y mapas de riesgo del proceso</t>
  </si>
  <si>
    <t>Reportes periódicos de planes de acción, planes de mejoramiento, mapas de riesgo y actualización de documentación del proceso de gestión ambiental</t>
  </si>
  <si>
    <r>
      <t xml:space="preserve">Primer Trimestre:
</t>
    </r>
    <r>
      <rPr>
        <sz val="12"/>
        <rFont val="Arial"/>
        <family val="2"/>
      </rPr>
      <t>Se realizó y reportó monitoreo del Plan de Acción e Indicadores Estratégicos.</t>
    </r>
  </si>
  <si>
    <r>
      <t xml:space="preserve">Primer Trimestre:
</t>
    </r>
    <r>
      <rPr>
        <sz val="12"/>
        <rFont val="Arial"/>
        <family val="2"/>
      </rPr>
      <t xml:space="preserve">Monitoreo Plan de Acción e Indicadores Estratégicos
</t>
    </r>
  </si>
  <si>
    <r>
      <t xml:space="preserve">Segundo Trimestre:
</t>
    </r>
    <r>
      <rPr>
        <sz val="12"/>
        <rFont val="Arial"/>
        <family val="2"/>
      </rPr>
      <t>Se realizaron y reportaron los monitoreos al Plan de Acción e Indicadores Estratégicos, Planes de Mejoramiento, Mapas de Riesgos de Gestión y Corrupción</t>
    </r>
  </si>
  <si>
    <r>
      <t xml:space="preserve">Segundo Trimestre:
</t>
    </r>
    <r>
      <rPr>
        <sz val="12"/>
        <rFont val="Arial"/>
        <family val="2"/>
      </rPr>
      <t>Monitoreo Plan de Acción e Indicadores Estratégicos</t>
    </r>
    <r>
      <rPr>
        <b/>
        <sz val="12"/>
        <rFont val="Arial"/>
        <family val="2"/>
      </rPr>
      <t xml:space="preserve">
</t>
    </r>
    <r>
      <rPr>
        <sz val="12"/>
        <rFont val="Arial"/>
        <family val="2"/>
      </rPr>
      <t>Monitoreo Planes de Mejoramiento
Monitoreo Mapa de Riesgos de Gestión 
Monitoreo Mapa de Riesgos de Corrupción</t>
    </r>
    <r>
      <rPr>
        <b/>
        <sz val="12"/>
        <rFont val="Arial"/>
        <family val="2"/>
      </rPr>
      <t xml:space="preserve">
</t>
    </r>
  </si>
  <si>
    <r>
      <t xml:space="preserve">Segundo Trimestre:
</t>
    </r>
    <r>
      <rPr>
        <sz val="12"/>
        <rFont val="Arial"/>
        <family val="2"/>
      </rPr>
      <t>No se presento ninguna limitación para ejecutar la actividad</t>
    </r>
  </si>
  <si>
    <r>
      <t xml:space="preserve">Tercer Trimestre:
</t>
    </r>
    <r>
      <rPr>
        <sz val="12"/>
        <rFont val="Arial"/>
        <family val="2"/>
      </rPr>
      <t xml:space="preserve">El 14 de julio se realizo reporte de plan de acción del I Trimestre.
El 18 de Julio se realizo reporte del plan de acción del II Trimestre
El 29 de Julio y 30 de Agosto se realizo solicitud de actualización de documentos del proceso de gestión ambiental.
El 1 de agosto se realizo reporte de avance del plan de mejoramiento de la contraloría.
El 1 y 25 de agosto se realizo el reporte de los indicadores estratégicos y de gestión del proceso de gestión ambiental. 
El 6  y  12 de septiembre se realizo reporte de monitoreo de mapa de riesgo de corrupción del proceso de gestión ambiental
El 13 de Septiembre se realizo segundo monitoreo del plan de mejoramiento de gestión ambiental </t>
    </r>
  </si>
  <si>
    <r>
      <t xml:space="preserve">Tercer Trimestre
</t>
    </r>
    <r>
      <rPr>
        <sz val="12"/>
        <rFont val="Arial"/>
        <family val="2"/>
      </rPr>
      <t>Monitoreo Plan de Acción e Indicadores Estratégicos
Pantallazo de cargue en drive de las evidencias
Monitoreo Indicadores estratégicos/Gestión
Monitoreo Mapas de Riesgos de Gestión Mapa de Riesgos de Corrupción</t>
    </r>
  </si>
  <si>
    <r>
      <t xml:space="preserve">Tercer Trimestre
</t>
    </r>
    <r>
      <rPr>
        <sz val="12"/>
        <rFont val="Arial"/>
        <family val="2"/>
      </rPr>
      <t>No se presento ninguna limitación para ejecutar la actividad</t>
    </r>
  </si>
  <si>
    <t>Realizar actividades para el fortalecimiento de la política  de  Seguimiento y evaluación del desempeño institucional mediante el seguimiento a las herramientas de gestión del proceso de gestión ambiental
PAI-GA-2022-26</t>
  </si>
  <si>
    <t>PAO-GD-2022-06</t>
  </si>
  <si>
    <t>Realizar monitoreo del plan de acción e indicadores estratégicos</t>
  </si>
  <si>
    <t>4 monitoreos</t>
  </si>
  <si>
    <r>
      <t xml:space="preserve">Primer Trimestre:
</t>
    </r>
    <r>
      <rPr>
        <sz val="12"/>
        <rFont val="Arial"/>
        <family val="2"/>
      </rPr>
      <t>Se realizó y reportó monitoreo del Plan de Acción e Indicadores Estratégicos</t>
    </r>
    <r>
      <rPr>
        <b/>
        <sz val="12"/>
        <rFont val="Arial"/>
        <family val="2"/>
      </rPr>
      <t xml:space="preserve">
</t>
    </r>
  </si>
  <si>
    <r>
      <t xml:space="preserve">Primer Trimestre:
</t>
    </r>
    <r>
      <rPr>
        <sz val="12"/>
        <rFont val="Arial"/>
        <family val="2"/>
      </rPr>
      <t>Monitoreo Plan de Acción e Indicadores Estratégicos</t>
    </r>
    <r>
      <rPr>
        <b/>
        <sz val="12"/>
        <rFont val="Arial"/>
        <family val="2"/>
      </rPr>
      <t xml:space="preserve">
</t>
    </r>
    <r>
      <rPr>
        <sz val="12"/>
        <rFont val="Arial"/>
        <family val="2"/>
      </rPr>
      <t>Pantallazo de cargue en drive de las evidencias</t>
    </r>
  </si>
  <si>
    <r>
      <t xml:space="preserve">Segundo Trimestre:
</t>
    </r>
    <r>
      <rPr>
        <sz val="12"/>
        <rFont val="Arial"/>
        <family val="2"/>
      </rPr>
      <t>Se realizó monitoreo al Plan de Acción e Indicadores estratégicos</t>
    </r>
  </si>
  <si>
    <r>
      <t xml:space="preserve">Segundo Trimestre
</t>
    </r>
    <r>
      <rPr>
        <sz val="12"/>
        <rFont val="Arial"/>
        <family val="2"/>
      </rPr>
      <t>Monitoreo al Plan de Acción e Indicadores estratégicos</t>
    </r>
    <r>
      <rPr>
        <b/>
        <sz val="12"/>
        <rFont val="Arial"/>
        <family val="2"/>
      </rPr>
      <t xml:space="preserve">
</t>
    </r>
    <r>
      <rPr>
        <sz val="12"/>
        <rFont val="Arial"/>
        <family val="2"/>
      </rPr>
      <t>Pantallazo de cargue en drive de las evidencias</t>
    </r>
  </si>
  <si>
    <r>
      <rPr>
        <b/>
        <sz val="12"/>
        <color rgb="FF000000"/>
        <rFont val="Arial"/>
        <family val="2"/>
      </rPr>
      <t xml:space="preserve">Tercer Trimestre: 
</t>
    </r>
    <r>
      <rPr>
        <sz val="12"/>
        <color rgb="FF000000"/>
        <rFont val="Arial"/>
        <family val="2"/>
      </rPr>
      <t xml:space="preserve">El 14 de julio se realizo reporte de plan de acción del I Trimestre.
El 18 de Julio se realizo reporte del plan de acción del II Trimestre
El 1 y 25 de agosto se realizo el reporte de los indicadores estratégicos y de gestión del proceso de gestión ambiental. </t>
    </r>
  </si>
  <si>
    <r>
      <t xml:space="preserve">Tercer Trimestre: 
</t>
    </r>
    <r>
      <rPr>
        <sz val="12"/>
        <rFont val="Arial"/>
        <family val="2"/>
      </rPr>
      <t>Monitoreo al Plan de Acción e Indicadores estratégicos
Pantallazo de cargue en drive de las evidencias</t>
    </r>
  </si>
  <si>
    <t>PAO-GD-2022-07</t>
  </si>
  <si>
    <t>Realizar monitoreo de indicadores de gestión</t>
  </si>
  <si>
    <r>
      <t xml:space="preserve">Tercer Trimestre
</t>
    </r>
    <r>
      <rPr>
        <sz val="12"/>
        <rFont val="Arial"/>
        <family val="2"/>
      </rPr>
      <t>En el trimestre se realizó el monitoreo de los indicadores de gestión, correspondientes a la ejecución del tercer trimestre.</t>
    </r>
  </si>
  <si>
    <r>
      <t xml:space="preserve">Tercer Trimestre
</t>
    </r>
    <r>
      <rPr>
        <sz val="12"/>
        <rFont val="Arial"/>
        <family val="2"/>
      </rPr>
      <t>Monitoreo Indicadores estratégicos
Pantallazo de cargue en drive de las evidencias</t>
    </r>
  </si>
  <si>
    <t>PAO-GD-2022-08</t>
  </si>
  <si>
    <t>Realizar monitoreo de mapas de riesgos de gestión y corrupción</t>
  </si>
  <si>
    <r>
      <t xml:space="preserve">Segundo Trimestre:
</t>
    </r>
    <r>
      <rPr>
        <sz val="12"/>
        <rFont val="Arial"/>
        <family val="2"/>
      </rPr>
      <t>Se realizó monitoreo a los mapas de riesgo de gestión y de corrupción</t>
    </r>
  </si>
  <si>
    <r>
      <t xml:space="preserve">Segundo Trimestre
</t>
    </r>
    <r>
      <rPr>
        <sz val="12"/>
        <rFont val="Arial"/>
        <family val="2"/>
      </rPr>
      <t>Monitoreo mapas de riesgo de gestión
Monitoreo mapas de riesgo de corrupción</t>
    </r>
  </si>
  <si>
    <r>
      <t xml:space="preserve">Tercer Trimestre
</t>
    </r>
    <r>
      <rPr>
        <sz val="12"/>
        <rFont val="Arial"/>
        <family val="2"/>
      </rPr>
      <t>El 6  y 12 de septiembre se realizó reporte de monitoreo de mapa de riesgo de corrupción del proceso de gestión ambiental</t>
    </r>
  </si>
  <si>
    <r>
      <t xml:space="preserve">Tercer Trimestre
</t>
    </r>
    <r>
      <rPr>
        <sz val="12"/>
        <rFont val="Arial"/>
        <family val="2"/>
      </rPr>
      <t>Monitoreo mapas de riesgo de gestión
Monitoreo mapas de riesgo de corrupción</t>
    </r>
  </si>
  <si>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</si>
  <si>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</si>
  <si>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</si>
  <si>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</si>
  <si>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</si>
  <si>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</si>
  <si>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</si>
  <si>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</si>
  <si>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Formulacion inicial</t>
  </si>
  <si>
    <t>Se incluye definicion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t>
  </si>
  <si>
    <t xml:space="preserve">El ejercicio de revicion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</si>
  <si>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
Implementación, desarrollo, interiorización y apropiación de las políticas de MIPG.
Cerrar las brechas organizacionales para mejorar la gestión del instituto
Garantizar el funcionamiento de la entidad de manera amigable y responsable con el medio ambiente minimizando el impacto generado por las actividades propias de la gestión institucional.
</t>
  </si>
  <si>
    <t xml:space="preserve"> </t>
  </si>
  <si>
    <t>APROBADO  POR</t>
  </si>
  <si>
    <t xml:space="preserve">REVISADO POR 
</t>
  </si>
  <si>
    <t xml:space="preserve">
ELABORADO POR 
</t>
  </si>
  <si>
    <t xml:space="preserve">líder de proceso </t>
  </si>
  <si>
    <t>Gestor de planeación</t>
  </si>
  <si>
    <t xml:space="preserve">Nombre y Cargo: </t>
  </si>
  <si>
    <t xml:space="preserve">Luis Ferney Garzón Atara - Responsable proceso Gestión Ambiental </t>
  </si>
  <si>
    <t>Hugo Alberto Carrillo Gómez - Secretario General Cód. 054 Grado 02</t>
  </si>
  <si>
    <t>Fecha de aprobación:</t>
  </si>
  <si>
    <t>Fecha de revisión :</t>
  </si>
  <si>
    <t>Responsable de área/dependencia</t>
  </si>
  <si>
    <t>Luis Feney Garzon - Responsable proceso Gestión Ambiental</t>
  </si>
  <si>
    <t>MIPG - STAF</t>
  </si>
  <si>
    <t>Revisó: Karen Viviana Rojas Pérez - Delegado Tipo A MIPG - SECRETARIA GENERAL</t>
  </si>
  <si>
    <t>E-PLA-FT-028</t>
  </si>
  <si>
    <t>07</t>
  </si>
  <si>
    <t>HOJA DE VIDA Y MONITOREO INDICADOR</t>
  </si>
  <si>
    <t>VIGENCIA DESDE</t>
  </si>
  <si>
    <t>INFORMACIÓN PROCESO</t>
  </si>
  <si>
    <t>TIPO DE PROCESO</t>
  </si>
  <si>
    <t>NOMBRE DEL PROCESO</t>
  </si>
  <si>
    <t>SIGLA</t>
  </si>
  <si>
    <t xml:space="preserve">Apoyo </t>
  </si>
  <si>
    <t>GAM</t>
  </si>
  <si>
    <t>DEFINICIÓN DEL INDICADOR</t>
  </si>
  <si>
    <t>NOMBRE DEL INDICADOR</t>
  </si>
  <si>
    <t>TIPO</t>
  </si>
  <si>
    <t>CÓDIGO DE INDICADOR</t>
  </si>
  <si>
    <t>Oportunidad  y Efectividad en la atención de los Servicios Ambientales</t>
  </si>
  <si>
    <t>Indicador Estratégico / Indicador de Gestión</t>
  </si>
  <si>
    <t>IN-PEI/GES-GAM-004</t>
  </si>
  <si>
    <t>01</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</si>
  <si>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</si>
  <si>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</si>
  <si>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</si>
  <si>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</si>
  <si>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</si>
  <si>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N/A</t>
  </si>
  <si>
    <t>OBJETIVO DEL INDICADOR</t>
  </si>
  <si>
    <t>TIPOLOGÍA DE INDICADOR</t>
  </si>
  <si>
    <t>LÍNEA BASE</t>
  </si>
  <si>
    <t>META OBJETIVO</t>
  </si>
  <si>
    <t>META</t>
  </si>
  <si>
    <t xml:space="preserve">PLAZO  DE CUMPLIMIENTO </t>
  </si>
  <si>
    <t>VIGENCIA DE CUMPLIMENTO</t>
  </si>
  <si>
    <t>Medir la oportunidad y efectividad en la atención de las solicitudes de servicios ambientales  atendidas por el proceso de Gestión Ambiental de acuerdo con  los requerimientos realizados por las diferentes sedes administrativas, Unidades de Protección Integral y dependencias del IDIPRON</t>
  </si>
  <si>
    <t>Eficacia</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</si>
  <si>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</si>
  <si>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</si>
  <si>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</si>
  <si>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</si>
  <si>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</si>
  <si>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</si>
  <si>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</si>
  <si>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</si>
  <si>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</si>
  <si>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</si>
  <si>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</si>
  <si>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</si>
  <si>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</si>
  <si>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</si>
  <si>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</si>
  <si>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</si>
  <si>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Mensual</t>
  </si>
  <si>
    <t>99% al 95%</t>
  </si>
  <si>
    <t>&lt;90%</t>
  </si>
  <si>
    <t>Ascendente</t>
  </si>
  <si>
    <t xml:space="preserve">Secretaria Distrital de Ambiente.
Subdirección Administrativa y Financiera del IDIPRON
</t>
  </si>
  <si>
    <t>FUENTE DE INFORMACIÓN</t>
  </si>
  <si>
    <t>FÓRMULA DE CÁLCULO DEL INDICADOR</t>
  </si>
  <si>
    <t>Reportes de estado de la mesa de ayuda de gestión ambiental  - ARANDA Servicie Des</t>
  </si>
  <si>
    <t>(N° de solicitudes de servicios ambientales atendidas oportuna y efectivamente en el mes/Total de solicitudes de servicios ambientales radicadas en el mes)*100</t>
  </si>
  <si>
    <t>COMPORTAMIENTO INDICADOR</t>
  </si>
  <si>
    <t>Meses:</t>
  </si>
  <si>
    <t>ENE</t>
  </si>
  <si>
    <t>FEB</t>
  </si>
  <si>
    <t>MAR</t>
  </si>
  <si>
    <t>ABR</t>
  </si>
  <si>
    <t>MAY</t>
  </si>
  <si>
    <t>JUN</t>
  </si>
  <si>
    <t>JUL</t>
  </si>
  <si>
    <t>AGOT</t>
  </si>
  <si>
    <t>SEPT</t>
  </si>
  <si>
    <t>OCT</t>
  </si>
  <si>
    <t>NOV</t>
  </si>
  <si>
    <t>DIC</t>
  </si>
  <si>
    <t>Dato Numerador:</t>
  </si>
  <si>
    <t>Dato Denominador:</t>
  </si>
  <si>
    <t>MONITOREO INDICADOR</t>
  </si>
  <si>
    <t>Periodo</t>
  </si>
  <si>
    <t>Resultado monitoreo</t>
  </si>
  <si>
    <t>Resultado Meta Vigencia</t>
  </si>
  <si>
    <t xml:space="preserve">Resultado Meta </t>
  </si>
  <si>
    <t>Ene</t>
  </si>
  <si>
    <t>Feb</t>
  </si>
  <si>
    <t>Mar</t>
  </si>
  <si>
    <t>Abr</t>
  </si>
  <si>
    <t>May</t>
  </si>
  <si>
    <t>Jun</t>
  </si>
  <si>
    <t>Jul</t>
  </si>
  <si>
    <t>Ago</t>
  </si>
  <si>
    <t>Sep</t>
  </si>
  <si>
    <t>Oct</t>
  </si>
  <si>
    <t>Nov</t>
  </si>
  <si>
    <t>Dic</t>
  </si>
  <si>
    <t>* 100% anual equivale al 33% de la vigencia en comparación del cuatrienio</t>
  </si>
  <si>
    <t>ANÁLISIS RESULTADO DEL INDICADOR</t>
  </si>
  <si>
    <r>
      <rPr>
        <b/>
        <sz val="10"/>
        <color rgb="FF000000"/>
        <rFont val="Times New Roman"/>
        <family val="1"/>
      </rPr>
      <t xml:space="preserve">PRIMER TRIMESTRE: </t>
    </r>
    <r>
      <rPr>
        <sz val="10"/>
        <color rgb="FF000000"/>
        <rFont val="Times New Roman"/>
        <family val="1"/>
      </rPr>
      <t xml:space="preserve">No se efectúa el reporte debido a que no se cuenta con línea base de información, datos históricos con soportes de información fiable que permitan calcularlo, ya que la mesa de ayuda de gestión ambiental entrará en servicio a partir del mes de agosto de 2022.
</t>
    </r>
    <r>
      <rPr>
        <b/>
        <sz val="10"/>
        <color rgb="FF000000"/>
        <rFont val="Times New Roman"/>
        <family val="1"/>
      </rPr>
      <t>SEGUNDO TRIMESTRE:</t>
    </r>
    <r>
      <rPr>
        <sz val="10"/>
        <color rgb="FF000000"/>
        <rFont val="Times New Roman"/>
        <family val="1"/>
      </rPr>
      <t xml:space="preserve"> No se efectúa el reporte debido a que no se cuenta con línea base de información, datos históricos con soportes de información fiable que permitan calcularlo, ya que la mesa de ayuda de gestión ambiental entrará en servicio a partir del mes de agosto de 2022.
</t>
    </r>
    <r>
      <rPr>
        <b/>
        <sz val="10"/>
        <color rgb="FF000000"/>
        <rFont val="Times New Roman"/>
        <family val="1"/>
      </rPr>
      <t xml:space="preserve">TERCER TRIMESTRE: 
Agosto
</t>
    </r>
    <r>
      <rPr>
        <sz val="10"/>
        <color rgb="FF000000"/>
        <rFont val="Times New Roman"/>
        <family val="1"/>
      </rPr>
      <t xml:space="preserve">Durante el periodo comprendido del 16 al 31 de agosto del 2022, se recibieron 70 solicitudes de servicios ambientales, de las cuales se atendieron oportunamente  61 solicitudes, permitiendo asi determinar que el nivel de atención oportuna de las solicitudes de servicio para el mes de agosto es de 87%. Es importante indicar que se presentó una solicitud que fue cerrada por fuera de los tiempos establecidos, asi como 8 solicitudes seran atendidas durante el mes de septiembre teniendo en cuenta que fueron radicadas en los ultimos dias del mes de agosto .  
</t>
    </r>
    <r>
      <rPr>
        <b/>
        <sz val="10"/>
        <color rgb="FF000000"/>
        <rFont val="Times New Roman"/>
        <family val="1"/>
      </rPr>
      <t xml:space="preserve">Septiembre
</t>
    </r>
    <r>
      <rPr>
        <sz val="10"/>
        <color rgb="FF000000"/>
        <rFont val="Times New Roman"/>
        <family val="1"/>
      </rPr>
      <t>Durante el periodo comprendido del 1 al 30 de septiembre del 2022, se recibieron 146 solicitudes de servicios ambientales, de las cuales se atendieron oportunamente  142 solicitudes, permitiendo asi determinar que el nivel de atención oportuna de las solicitudes de servicio para el mes de agosto es de 97%. Es importante indicar que se presentaron dos (2) solicitudes que fueron cerradas por fuera de los tiempos establecidos, asi como 2 solicitudes seran atendidas durante el mes de octubre, teniendo en cuenta que fueron radicadas en los ultimos dias del mes de septiembre</t>
    </r>
  </si>
  <si>
    <t>LIMITANTES</t>
  </si>
  <si>
    <r>
      <rPr>
        <b/>
        <sz val="10"/>
        <rFont val="Times New Roman"/>
        <family val="1"/>
      </rPr>
      <t>TERCER TRIMESTRE:</t>
    </r>
    <r>
      <rPr>
        <sz val="10"/>
        <rFont val="Times New Roman"/>
        <family val="1"/>
      </rPr>
      <t xml:space="preserve"> La mesa de ayuda de gestión ambiental entró en servicio a partir del 16 de agosto del 2022. por tal motivo se genera reporte de los meses de agosto y septiembre para el seguimiento del tercer trimestre de la vigencia 2022</t>
    </r>
  </si>
  <si>
    <t>CONTROL DE CAMBIOS DEL INDICADOR</t>
  </si>
  <si>
    <t>FECHA</t>
  </si>
  <si>
    <t>CAMBIOS</t>
  </si>
  <si>
    <t>JUSTIFICACIÓN</t>
  </si>
  <si>
    <t>FECHA QUE APLICA LA MODIFICACIÓN</t>
  </si>
  <si>
    <t>Creación</t>
  </si>
  <si>
    <t xml:space="preserve">Se realiza la formulación del nuevo indicador de gestión para el proceso de gestión ambiental, el cual atiende los nuevos lineamientos establecidos en el documento E-PLA-MA-006 Manual para la formulación, monitoreo y seguimiento de Indicadores que el proceso gestión de planeación adopto dentro de su documentación. 
</t>
  </si>
  <si>
    <t>APROBACIÓN</t>
  </si>
  <si>
    <t>ELABORO:</t>
  </si>
  <si>
    <t>Luis Ferney Garzón Atará</t>
  </si>
  <si>
    <t>CARGO:</t>
  </si>
  <si>
    <t>PROFESIONAL ESPECILIZADO
Contratista – Área de Trabajo de Gestión Ambiental</t>
  </si>
  <si>
    <t>REVISO:</t>
  </si>
  <si>
    <t>Karen Viviana Rojas Pérez</t>
  </si>
  <si>
    <t>Responsable equipo MIPG - SECRETARIA GENERAL</t>
  </si>
  <si>
    <t>APROBÓ:</t>
  </si>
  <si>
    <t>Hugo Alberto Carrillo Gómez</t>
  </si>
  <si>
    <t>SECRETARIO GENERAL</t>
  </si>
  <si>
    <t>REVISIÓN Y SEGUIMIENTO POR LA OAP</t>
  </si>
  <si>
    <t>REVISO OAP:</t>
  </si>
  <si>
    <t xml:space="preserve">Nivel de Cumplimiento del Plan Institucional de Gestion Ambiental </t>
  </si>
  <si>
    <t>IN-PEI/GES-GAM-005</t>
  </si>
  <si>
    <t xml:space="preserve">Monitoriar el cumplimiento de las acciones establecidas  en el Plan Institucional de Gestion Ambiental para cada vigencia </t>
  </si>
  <si>
    <t>3 Años</t>
  </si>
  <si>
    <t>Trimestral</t>
  </si>
  <si>
    <t>&lt;94%</t>
  </si>
  <si>
    <t xml:space="preserve">FORMULACIÓN Y SEGUIMIENTO DEL PLAN DE ACCIÓN E-PLA-FT-003
SOPORTES DE EJECUCION DEL PLAN DE ACCION </t>
  </si>
  <si>
    <t>(Numero de Actividades ejecutadas del Plan Institucional de Gestión Ambiental en el Trimestre )/(Total de las actividades Planificadas Plan Institucional de Gestión Ambiental para el Trimestre)*100</t>
  </si>
  <si>
    <t>I Trimestre</t>
  </si>
  <si>
    <t>II Trimestre</t>
  </si>
  <si>
    <t>III Trimestre</t>
  </si>
  <si>
    <t>IV Trimestre</t>
  </si>
  <si>
    <r>
      <rPr>
        <b/>
        <sz val="10"/>
        <rFont val="Times New Roman"/>
        <family val="1"/>
      </rPr>
      <t xml:space="preserve">PRIMER TRIMESTRE: </t>
    </r>
    <r>
      <rPr>
        <sz val="10"/>
        <rFont val="Times New Roman"/>
        <family val="1"/>
      </rPr>
      <t xml:space="preserve">El área de trabajo de gestión ambiental durante el primer trimestre de la vigencia 2022, ejecutó completamente (12) doce actividades y (1) una  actividad con un 66% de avance, de las 13 actividades programadas en el plan institucional de gestión ambiental, lo anterior permite concluir que se tiene un porcentaje de cumplimiento del 97%  de las  actividades  del PIGA planificadas para el periodo evaluado. El porcentaje obtenido se encuentra dentro de los niveles aceptables del indicador.
</t>
    </r>
    <r>
      <rPr>
        <b/>
        <sz val="10"/>
        <rFont val="Times New Roman"/>
        <family val="1"/>
      </rPr>
      <t xml:space="preserve">
SEGUNDO TRIMESTRE: </t>
    </r>
    <r>
      <rPr>
        <sz val="10"/>
        <rFont val="Times New Roman"/>
        <family val="1"/>
      </rPr>
      <t xml:space="preserve">El área de trabajo de gestión ambiental durante el segundo trimestre de la vigencia 2022, ejecuto (15) quince actividades contempladas, (2) dos actividades que presentaron un avance de ejecución del 60 y 70 % correspondientemente y una actividad que no se ejecuto durante le periodo, de las 18 actividades programadas, lo anterior permite concluir que se tiene un porcentaje de avance del 91%  de las  actividades  del PIGA planificadas para el periodo evaluado. El porcentaje obtenido se encuentra dentro de los nivel mínimo del indicador.
</t>
    </r>
    <r>
      <rPr>
        <b/>
        <sz val="10"/>
        <rFont val="Times New Roman"/>
        <family val="1"/>
      </rPr>
      <t xml:space="preserve">TERCER TRIMESTRE: </t>
    </r>
    <r>
      <rPr>
        <sz val="10"/>
        <rFont val="Times New Roman"/>
        <family val="1"/>
      </rPr>
      <t>El área de trabajo de gestión ambiental durante el tercer trimestre de la vigencia 2022, ejecutó (13,26) actividades, de las cuales (10) diez actividades contempladas se ejecutaron al 100% y (4) actividades que presentaron un avance de ejecución del 45%, 45%, 37% y 30% correspondientemente, de las 15 actividades programadas. Adicionalmente completo tres actividades que habian quedado resagadas en los anteriores trimestres con porcentajes de avance del 50%, 40%  y 34%, asi como presento avance de ejecucion de una actividad en el 45% respectivamente. lo anterior permite concluir que se tiene un porcentaje de avance del 88%  de las  actividades  del PIGA planificadas para el periodo evaluado. El porcentaje obtenido se encuentra dentro de los nivel mínimo del indicador.</t>
    </r>
  </si>
  <si>
    <r>
      <rPr>
        <b/>
        <sz val="10"/>
        <rFont val="Times New Roman"/>
        <family val="1"/>
      </rPr>
      <t xml:space="preserve">PRIMER TRIMESTRE: </t>
    </r>
    <r>
      <rPr>
        <sz val="10"/>
        <rFont val="Times New Roman"/>
        <family val="1"/>
      </rPr>
      <t xml:space="preserve">La actividad que afecto el nivel de cumplimiento fue  "Realizar campaña de comunicación  para promover el Uso de la Bicicleta como medio de transporte alternativo", ya que durante el mes de enero no se divulgo una pieza de comunicación que invitara a transportarse en bicicleta al trabajo ni tampoco se envió la solicitud de diligenciamiento del reporte de bici usuarios. 
Acción a Implementar:
Para poder subsanar este incumplimiento se enviara una pieza de comunicación adicional en el III Trimestre de la vigencia 2022 que fomente el uso de la bicicleta en los funcionarios y contratistas. </t>
    </r>
  </si>
  <si>
    <r>
      <rPr>
        <b/>
        <sz val="10"/>
        <rFont val="Times New Roman"/>
        <family val="1"/>
      </rPr>
      <t xml:space="preserve">SEGUNDO TRIMESTRE: </t>
    </r>
    <r>
      <rPr>
        <sz val="10"/>
        <rFont val="Times New Roman"/>
        <family val="1"/>
      </rPr>
      <t xml:space="preserve">
Las actividades que afectaron el nivel de cumplimiento fueron  "Realizar dos (2) campañas de comunicación (piezas de  comunicación por correo electrónico y/o físicas) para el manejo adecuado de los residuos solidos.", "Realizar la instalación de sensores de movimiento para el encendido del sistema de iluminación de los baños de la Unidad de Protección Integral Calle 15 " y "Realizar Taller y Mantenimiento  a los sistemas de agricultura urbana o huertas escolares en las sedes (Servita, Arcadia, Bosa, Luna Park, Perdomo y San Francisco)". estas tres actividades se ejecutaron parcialmente o no se ejecutaron, lo cual afecto negativamente el nivel de cumplimiento de la acciones del PIGA.
Acciones a Implementar:
*Frente "Realizar dos (2) campañas de comunicación (piezas de  comunicación por correo electrónico y/o físicas) para el manejo adecuado de los residuos solidos.", esta actividad presento un avance del 70%, toda vez que se realizo la solicitud al área de comunicaciones de la elaboración de las piezas de comunicación, el área de comunicación elaboro y entrego las piezas, sin embargo no se difundieron las piezas desde el correo de gestión ambiental durante el segundo trimestre. Por tal motivo en el mes de julio se realizara la difusión de la pieza de comunicación a todos los funcionarios y contratistas:
*Frente "Realizar Taller y Mantenimiento  a los sistemas de agricultura urbana o huertas escolares en las sedes (Servita, Arcadia, Bosa, Luna Park, Perdomo y San Francisco)", esta actividad presento un avance del 60%, toda vez que se adelanto el proceso de contratación para el suministro del material vegetal requerido para impartir los talleres de agricultura urbana y huertas escolares. Durante el tercer trimestre de la vigencia 2022 se realizara la entrega del material vegetal y se impartirán los talleres de agricultura urbana y huertas escolares. 
* Frente "Realizar la instalación de sensores de movimiento para el encendido del sistema de iluminación de los baños de la Unidad de Protección Integral Calle 15", esta actividad no presento ningún avance de ejecución durante el segundo trimestre, se solicita a la profesional Maribel Fernández la elaboración del acta de identificación de la necesidad de los sensores de movimiento y la radicación de la solicitud de instalación del  sensor de movimiento en la mesa de ayuda de infraestructura, para que el área de mantenimiento de bienes proceda a instalar el dispositivo requerido en la unidad.</t>
    </r>
  </si>
  <si>
    <t>Indicador de Proyecto de inversión</t>
  </si>
  <si>
    <t>1. Fortalecer el reconocimiento ciudadano del desempeño institucional del IDIPRON.</t>
  </si>
  <si>
    <t>Atención Ciudadanía</t>
  </si>
  <si>
    <t>ACI</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</si>
  <si>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</si>
  <si>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</si>
  <si>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</si>
  <si>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Estratégico</t>
  </si>
  <si>
    <t>Eficiencia</t>
  </si>
  <si>
    <t>Descendente</t>
  </si>
  <si>
    <t>Bimensual</t>
  </si>
  <si>
    <t>Comunicaciones</t>
  </si>
  <si>
    <t>COM</t>
  </si>
  <si>
    <t>Misional</t>
  </si>
  <si>
    <t xml:space="preserve">
Diseñar e implementar Metodologías para la evaluación del impacto del proceso en los NNAJ</t>
  </si>
  <si>
    <t>Efectividad</t>
  </si>
  <si>
    <t>Bimestral</t>
  </si>
  <si>
    <t>3. Determinar las acciones orientadas al cierre de brechas organizacionales.</t>
  </si>
  <si>
    <t>Control Interno disciplinario</t>
  </si>
  <si>
    <t>CID</t>
  </si>
  <si>
    <t xml:space="preserve">
Diseñar y proponer políticas y mejores practicas para fortalece la gestión contractual y cerrar las brechas en materia de gestión contractual </t>
  </si>
  <si>
    <t>Grado</t>
  </si>
  <si>
    <t>Indicador Estratégico / Indicador de Riesgo</t>
  </si>
  <si>
    <t>Calidad</t>
  </si>
  <si>
    <t>4. Diseñar e implementar prácticas pedagógicas innovadoras para el desarrollo de capacidades, talentos y oportunidades productivas para los jóvenes.</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</si>
  <si>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</si>
  <si>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</si>
  <si>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</si>
  <si>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</si>
  <si>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Cuatrimestral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</si>
  <si>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</si>
  <si>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</si>
  <si>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</si>
  <si>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</si>
  <si>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</si>
  <si>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</si>
  <si>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Semestral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</si>
  <si>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</si>
  <si>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</si>
  <si>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</si>
  <si>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</si>
  <si>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</si>
  <si>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</si>
  <si>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Anual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</si>
  <si>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</si>
  <si>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</si>
  <si>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</si>
  <si>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</si>
  <si>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</si>
  <si>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Bienal</t>
  </si>
  <si>
    <t>8. Fortalecer la gestión del conocimiento de la entidad en la atención y prevención de las diversas dinámicas de la calle que afecta a los niños, niñas, adolescentes y jóvenes.</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</si>
  <si>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</si>
  <si>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</si>
  <si>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</si>
  <si>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</si>
  <si>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</si>
  <si>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</si>
  <si>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</si>
  <si>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</si>
  <si>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</si>
  <si>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</si>
  <si>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</si>
  <si>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</si>
  <si>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</si>
  <si>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</si>
  <si>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</si>
  <si>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Investigación</t>
  </si>
  <si>
    <t>INV</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</si>
  <si>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</si>
  <si>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</si>
  <si>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</si>
  <si>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</si>
  <si>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</si>
  <si>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</si>
  <si>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</si>
  <si>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</si>
  <si>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</si>
  <si>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</si>
  <si>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</si>
  <si>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</si>
  <si>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</si>
  <si>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</si>
  <si>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</si>
  <si>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</si>
  <si>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</si>
  <si>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</si>
  <si>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</si>
  <si>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</si>
  <si>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</si>
  <si>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</si>
  <si>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</si>
  <si>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</si>
  <si>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</si>
  <si>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</si>
  <si>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</si>
  <si>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</si>
  <si>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</si>
  <si>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</si>
  <si>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</si>
  <si>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</si>
  <si>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</si>
  <si>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</si>
  <si>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</si>
  <si>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</si>
  <si>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</si>
  <si>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</si>
  <si>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</si>
  <si>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</si>
  <si>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</si>
  <si>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</si>
  <si>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</si>
  <si>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</si>
  <si>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</si>
  <si>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</si>
  <si>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</si>
  <si>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</si>
  <si>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</si>
  <si>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</si>
  <si>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</si>
  <si>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</si>
  <si>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</si>
  <si>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</si>
  <si>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</si>
  <si>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</si>
  <si>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</si>
  <si>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</si>
  <si>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</si>
  <si>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</si>
  <si>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</si>
  <si>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</si>
  <si>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</si>
  <si>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</si>
  <si>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</si>
  <si>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</si>
  <si>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</si>
  <si>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</si>
  <si>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</si>
  <si>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</si>
  <si>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</si>
  <si>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</si>
  <si>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</si>
  <si>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</si>
  <si>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</si>
  <si>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</si>
  <si>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</si>
  <si>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</si>
  <si>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</si>
  <si>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</si>
  <si>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</si>
  <si>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</si>
  <si>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</si>
  <si>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</si>
  <si>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</si>
  <si>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</si>
  <si>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</si>
  <si>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</si>
  <si>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</si>
  <si>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</si>
  <si>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</si>
  <si>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</si>
  <si>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</si>
  <si>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</si>
  <si>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</si>
  <si>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</si>
  <si>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</si>
  <si>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</si>
  <si>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</si>
  <si>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</si>
  <si>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</si>
  <si>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</si>
  <si>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</si>
  <si>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</si>
  <si>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</si>
  <si>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</si>
  <si>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</si>
  <si>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</si>
  <si>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</si>
  <si>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</si>
  <si>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</si>
  <si>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</si>
  <si>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</si>
  <si>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</si>
  <si>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</si>
  <si>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</si>
  <si>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</si>
  <si>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</si>
  <si>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</si>
  <si>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</si>
  <si>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</si>
  <si>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</si>
  <si>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</si>
  <si>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</si>
  <si>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</si>
  <si>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</si>
  <si>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</si>
  <si>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</si>
  <si>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</si>
  <si>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</si>
  <si>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</si>
  <si>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</si>
  <si>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</si>
  <si>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</si>
  <si>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</si>
  <si>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</si>
  <si>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</si>
  <si>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</si>
  <si>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</si>
  <si>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</si>
  <si>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</si>
  <si>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</si>
  <si>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</si>
  <si>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</si>
  <si>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</si>
  <si>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</si>
  <si>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</si>
  <si>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</si>
  <si>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</si>
  <si>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</si>
  <si>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</si>
  <si>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</si>
  <si>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</si>
  <si>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</si>
  <si>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</si>
  <si>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</si>
  <si>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</si>
  <si>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</si>
  <si>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</si>
  <si>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</si>
  <si>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</si>
  <si>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</si>
  <si>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</si>
  <si>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</si>
  <si>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</si>
  <si>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</si>
  <si>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</si>
  <si>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</si>
  <si>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</si>
  <si>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</si>
  <si>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</si>
  <si>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</si>
  <si>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</si>
  <si>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</si>
  <si>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</si>
  <si>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</si>
  <si>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</si>
  <si>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</si>
  <si>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</si>
  <si>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</si>
  <si>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</si>
  <si>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</si>
  <si>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</si>
  <si>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</si>
  <si>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</si>
  <si>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</si>
  <si>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</si>
  <si>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</si>
  <si>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</si>
  <si>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</si>
  <si>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</si>
  <si>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</si>
  <si>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</si>
  <si>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</si>
  <si>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</si>
  <si>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</si>
  <si>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</si>
  <si>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</si>
  <si>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</si>
  <si>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</si>
  <si>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</si>
  <si>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</si>
  <si>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</si>
  <si>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</si>
  <si>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</si>
  <si>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</si>
  <si>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</si>
  <si>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</si>
  <si>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</si>
  <si>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</si>
  <si>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</si>
  <si>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</si>
  <si>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</si>
  <si>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</si>
  <si>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</si>
  <si>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</si>
  <si>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</si>
  <si>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</si>
  <si>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</si>
  <si>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</si>
  <si>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</si>
  <si>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</si>
  <si>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</si>
  <si>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</si>
  <si>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</si>
  <si>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</si>
  <si>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</si>
  <si>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</si>
  <si>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</si>
  <si>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</si>
  <si>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</si>
  <si>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</si>
  <si>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</si>
  <si>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</si>
  <si>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</si>
  <si>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</si>
  <si>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</si>
  <si>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</si>
  <si>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</si>
  <si>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</si>
  <si>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</si>
  <si>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</si>
  <si>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</si>
  <si>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</si>
  <si>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</si>
  <si>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</si>
  <si>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</si>
  <si>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</si>
  <si>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</si>
  <si>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</si>
  <si>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</si>
  <si>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</si>
  <si>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</si>
  <si>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</si>
  <si>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</si>
  <si>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</si>
  <si>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</si>
  <si>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</si>
  <si>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</si>
  <si>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</si>
  <si>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</si>
  <si>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</si>
  <si>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</si>
  <si>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</si>
  <si>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</si>
  <si>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</si>
  <si>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</si>
  <si>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</si>
  <si>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</si>
  <si>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</si>
  <si>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</si>
  <si>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</si>
  <si>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</si>
  <si>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</si>
  <si>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</si>
  <si>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</si>
  <si>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</si>
  <si>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</si>
  <si>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</si>
  <si>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</si>
  <si>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</si>
  <si>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</si>
  <si>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</si>
  <si>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</si>
  <si>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</si>
  <si>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</si>
  <si>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</si>
  <si>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</si>
  <si>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</si>
  <si>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</si>
  <si>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</si>
  <si>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</si>
  <si>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</si>
  <si>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</si>
  <si>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</si>
  <si>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</si>
  <si>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</si>
  <si>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</si>
  <si>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</si>
  <si>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</si>
  <si>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</si>
  <si>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</si>
  <si>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</si>
  <si>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</si>
  <si>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</si>
  <si>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</si>
  <si>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</si>
  <si>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</si>
  <si>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</si>
  <si>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</si>
  <si>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</si>
  <si>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</si>
  <si>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</si>
  <si>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</si>
  <si>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</si>
  <si>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</si>
  <si>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</si>
  <si>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</si>
  <si>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</si>
  <si>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</si>
  <si>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</si>
  <si>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</si>
  <si>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</si>
  <si>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</si>
  <si>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</si>
  <si>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</si>
  <si>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</si>
  <si>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</si>
  <si>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</si>
  <si>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</si>
  <si>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</si>
  <si>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</si>
  <si>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</si>
  <si>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</si>
  <si>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</si>
  <si>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</si>
  <si>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</si>
  <si>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</si>
  <si>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</si>
  <si>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</si>
  <si>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</si>
  <si>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</si>
  <si>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</si>
  <si>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</si>
  <si>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</si>
  <si>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</si>
  <si>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</si>
  <si>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</si>
  <si>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</si>
  <si>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</si>
  <si>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</si>
  <si>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</si>
  <si>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</si>
  <si>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</si>
  <si>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</si>
  <si>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</si>
  <si>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</si>
  <si>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</si>
  <si>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</si>
  <si>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</si>
  <si>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</si>
  <si>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</si>
  <si>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</si>
  <si>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</si>
  <si>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</si>
  <si>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</si>
  <si>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</si>
  <si>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</si>
  <si>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</si>
  <si>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</si>
  <si>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</si>
  <si>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</si>
  <si>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r>
      <rPr>
        <b/>
        <sz val="10"/>
        <color rgb="FF000000"/>
        <rFont val="Times New Roman"/>
        <family val="1"/>
      </rPr>
      <t xml:space="preserve">TERCER TRIMESTRE: 
</t>
    </r>
    <r>
      <rPr>
        <sz val="10"/>
        <color rgb="FF000000"/>
        <rFont val="Times New Roman"/>
        <family val="1"/>
      </rPr>
      <t>Las actividad que afectaron el nivel de cumplimiento fueron:
Positivamente
*Realizar campaña de comunicación  para promover el Uso de la Bicicleta como medio de transporte alternativo (34%)
*Realizar la instalación de sensores de movimiento para el encendido del sistema de iluminación de los baños de la Unidad de Protección Integral Calle 15(45%)
*Realizar dos (2) campañas de comunicación (piezas de  comunicación por correo electrónico y/o físicas) para el manejo adecuado de los residuos solidos.(50%) 
*Realizar Taller y Mantenimiento  a los sistemas de agricultura urbana o huertas escolares en las sedes (Servita, Arcadia, Bosa, Luna Park, Perdomo y San Francisco)(40%)
Negativamente:
*Promover el uso de la tarjeta Tu Llave por medio de una (1) jornada de personalización para los servidores y NNAJ del Instituto que les permita el desplazamiento a las Unidades de Protección  Integral.(30%)
*Realizar capacitación y/o sensibilización para la disminución de consumos de energía eléctrica  en las sedes administrativas y Unidades de Protección Integral del IDIPRON habilitadas y en operación con población de NNAJ(37%)
*Instalar sistema de captación y aprovechamiento  de agua lluvia en la Unidad de Protección Integral Perdomo.(45%)
*Implementar sistemas ahorradores de agua  en la Unidad de Protección Integral  La 32.(45%)
*Realizar dos (2) capacitaciones de residuos hospitalarios a los auxiliares de enfermería del IDIPRON.(0%)
Acciones a Implementar
Durante el cuarto trimestre de la vigencia 2022, se realizara las gestiones necesarias para poder completar las actividades que se encuentran resagadas y/o que no se cumplieron durante los tres primeros trimestres de la vigencia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</si>
</sst>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FF0000"/>
      <name val="Times New Roman"/>
      <family val="1"/>
    </font>
    <font>
      <b/>
      <sz val="12"/>
      <name val="Arial"/>
      <family val="2"/>
    </font>
    <font>
      <sz val="10"/>
      <color rgb="FF000000"/>
      <name val="Times New Roman"/>
      <family val="1"/>
    </font>
    <font>
      <b/>
      <sz val="12"/>
      <color rgb="FF000000"/>
      <name val="Arial"/>
      <family val="2"/>
    </font>
  </fonts>
  <fills count="18">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right style="medium">
        <color theme="0"/>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8"/>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406">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3" xfId="0"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21"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15" fillId="10" borderId="7" xfId="3"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8"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3" xfId="0" applyNumberFormat="1" applyFont="1" applyFill="1" applyBorder="1" applyAlignment="1" applyProtection="1">
      <alignment horizontal="center" vertical="center" wrapText="1"/>
      <protection locked="0"/>
    </xf>
    <xf numFmtId="0" fontId="22" fillId="12" borderId="54" xfId="0" applyFont="1" applyFill="1" applyBorder="1" applyAlignment="1" applyProtection="1">
      <alignment vertical="center" wrapText="1"/>
      <protection locked="0"/>
    </xf>
    <xf numFmtId="9" fontId="17" fillId="12" borderId="54" xfId="0" applyNumberFormat="1"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9" fontId="10" fillId="3" borderId="31" xfId="2" applyFont="1" applyFill="1" applyBorder="1" applyAlignment="1" applyProtection="1">
      <alignment horizontal="center" vertical="center" wrapText="1"/>
      <protection locked="0"/>
    </xf>
    <xf numFmtId="0" fontId="29" fillId="0" borderId="0" xfId="4" applyFont="1"/>
    <xf numFmtId="0" fontId="27" fillId="0" borderId="0" xfId="4" applyFont="1" applyAlignment="1">
      <alignment vertical="center" wrapText="1"/>
    </xf>
    <xf numFmtId="0" fontId="31" fillId="0" borderId="0" xfId="4" applyFont="1"/>
    <xf numFmtId="0" fontId="28" fillId="0" borderId="1" xfId="4" applyFont="1" applyBorder="1" applyAlignment="1">
      <alignment horizontal="center" vertical="center" wrapText="1"/>
    </xf>
    <xf numFmtId="0" fontId="28" fillId="0" borderId="1" xfId="4" applyFont="1" applyBorder="1" applyAlignment="1">
      <alignment horizontal="center" vertical="center"/>
    </xf>
    <xf numFmtId="10" fontId="28" fillId="0" borderId="0" xfId="4" applyNumberFormat="1" applyFont="1"/>
    <xf numFmtId="0" fontId="27" fillId="0" borderId="1" xfId="4" applyFont="1" applyBorder="1" applyAlignment="1">
      <alignment horizontal="center" wrapText="1"/>
    </xf>
    <xf numFmtId="9" fontId="28" fillId="0" borderId="1" xfId="4" applyNumberFormat="1" applyFont="1" applyBorder="1" applyAlignment="1">
      <alignment horizontal="center" vertical="center"/>
    </xf>
    <xf numFmtId="9" fontId="28" fillId="0" borderId="1" xfId="4" applyNumberFormat="1" applyFont="1" applyBorder="1" applyAlignment="1">
      <alignment horizontal="center" vertical="center" wrapText="1"/>
    </xf>
    <xf numFmtId="0" fontId="27" fillId="0" borderId="0" xfId="4" applyFont="1" applyAlignment="1">
      <alignment horizontal="center" vertical="center"/>
    </xf>
    <xf numFmtId="0" fontId="27" fillId="0" borderId="0" xfId="4" applyFont="1" applyAlignment="1">
      <alignment horizontal="center"/>
    </xf>
    <xf numFmtId="10" fontId="28" fillId="0" borderId="0" xfId="4" applyNumberFormat="1" applyFont="1" applyAlignment="1">
      <alignment horizontal="center" vertical="center"/>
    </xf>
    <xf numFmtId="0" fontId="32" fillId="0" borderId="0" xfId="4" applyFont="1"/>
    <xf numFmtId="0" fontId="28" fillId="0" borderId="0" xfId="4" applyFont="1" applyAlignment="1">
      <alignment horizontal="center" vertical="center"/>
    </xf>
    <xf numFmtId="9" fontId="28" fillId="0" borderId="0" xfId="4" applyNumberFormat="1" applyFont="1" applyAlignment="1">
      <alignment horizontal="center" vertical="center"/>
    </xf>
    <xf numFmtId="0" fontId="6" fillId="0" borderId="1" xfId="4" applyFont="1" applyBorder="1" applyAlignment="1">
      <alignment horizontal="center" vertical="center"/>
    </xf>
    <xf numFmtId="0" fontId="27" fillId="0" borderId="1" xfId="4" applyFont="1" applyBorder="1" applyAlignment="1">
      <alignment horizontal="left" vertical="center"/>
    </xf>
    <xf numFmtId="0" fontId="28" fillId="0" borderId="0" xfId="4" applyFont="1" applyAlignment="1">
      <alignment wrapText="1"/>
    </xf>
    <xf numFmtId="0" fontId="28" fillId="0" borderId="0" xfId="4" applyFont="1"/>
    <xf numFmtId="9" fontId="10" fillId="3" borderId="15" xfId="2" applyFont="1" applyFill="1" applyBorder="1" applyAlignment="1" applyProtection="1">
      <alignment horizontal="center" vertical="center" wrapText="1"/>
      <protection locked="0"/>
    </xf>
    <xf numFmtId="0" fontId="22" fillId="12" borderId="68" xfId="0" applyFont="1" applyFill="1" applyBorder="1" applyAlignment="1" applyProtection="1">
      <alignment vertical="center" wrapText="1"/>
      <protection locked="0"/>
    </xf>
    <xf numFmtId="9" fontId="17" fillId="12" borderId="68" xfId="0" applyNumberFormat="1" applyFont="1" applyFill="1" applyBorder="1" applyAlignment="1" applyProtection="1">
      <alignment horizontal="center" vertical="center" wrapText="1"/>
      <protection locked="0"/>
    </xf>
    <xf numFmtId="0" fontId="27" fillId="0" borderId="89" xfId="4" applyFont="1" applyBorder="1" applyAlignment="1">
      <alignment horizontal="center" vertical="center"/>
    </xf>
    <xf numFmtId="0" fontId="27" fillId="0" borderId="39" xfId="4" applyFont="1" applyBorder="1" applyAlignment="1">
      <alignment horizontal="center" vertical="center"/>
    </xf>
    <xf numFmtId="0" fontId="28" fillId="0" borderId="89" xfId="4" applyFont="1" applyBorder="1" applyAlignment="1">
      <alignment horizontal="center" vertical="center"/>
    </xf>
    <xf numFmtId="9" fontId="28" fillId="0" borderId="0" xfId="4" applyNumberFormat="1" applyFont="1" applyAlignment="1">
      <alignment horizontal="center" vertical="center" wrapText="1"/>
    </xf>
    <xf numFmtId="0" fontId="28" fillId="0" borderId="39" xfId="4" applyFont="1" applyBorder="1"/>
    <xf numFmtId="49" fontId="30" fillId="17" borderId="1" xfId="4" applyNumberFormat="1" applyFont="1" applyFill="1" applyBorder="1" applyAlignment="1">
      <alignment horizontal="center" vertical="center" wrapText="1"/>
    </xf>
    <xf numFmtId="0" fontId="26" fillId="0" borderId="0" xfId="4"/>
    <xf numFmtId="0" fontId="26" fillId="0" borderId="0" xfId="4" applyAlignment="1">
      <alignment horizontal="left" wrapText="1"/>
    </xf>
    <xf numFmtId="0" fontId="5" fillId="2" borderId="7" xfId="3" applyFont="1" applyFill="1" applyBorder="1" applyAlignment="1" applyProtection="1">
      <alignment horizontal="center" vertical="center" wrapText="1"/>
      <protection locked="0"/>
    </xf>
    <xf numFmtId="0" fontId="15" fillId="10"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14" fontId="8" fillId="6" borderId="7" xfId="0" applyNumberFormat="1" applyFont="1" applyFill="1" applyBorder="1" applyAlignment="1" applyProtection="1">
      <alignment horizontal="center" vertical="center" wrapText="1"/>
      <protection locked="0"/>
    </xf>
    <xf numFmtId="1" fontId="9" fillId="8" borderId="7"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14" fontId="5" fillId="2" borderId="7" xfId="3" applyNumberFormat="1"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5" fillId="10" borderId="8" xfId="3" applyFont="1" applyFill="1" applyBorder="1" applyAlignment="1" applyProtection="1">
      <alignment vertical="center" wrapText="1"/>
      <protection locked="0"/>
    </xf>
    <xf numFmtId="0" fontId="5" fillId="2" borderId="8" xfId="3" applyFont="1" applyFill="1" applyBorder="1" applyAlignment="1" applyProtection="1">
      <alignment vertical="center" wrapText="1"/>
      <protection locked="0"/>
    </xf>
    <xf numFmtId="0" fontId="21" fillId="13" borderId="95" xfId="0" applyFont="1" applyFill="1" applyBorder="1" applyAlignment="1" applyProtection="1">
      <alignment vertical="center" wrapText="1"/>
      <protection locked="0"/>
    </xf>
    <xf numFmtId="0" fontId="5" fillId="12" borderId="19" xfId="0" applyFont="1" applyFill="1" applyBorder="1" applyAlignment="1" applyProtection="1">
      <alignment vertical="center"/>
      <protection locked="0"/>
    </xf>
    <xf numFmtId="0" fontId="5" fillId="12" borderId="20" xfId="0" applyFont="1" applyFill="1" applyBorder="1" applyAlignment="1" applyProtection="1">
      <alignment vertical="center"/>
      <protection locked="0"/>
    </xf>
    <xf numFmtId="14" fontId="5" fillId="2" borderId="68" xfId="3" applyNumberFormat="1" applyFont="1" applyFill="1" applyBorder="1" applyAlignment="1" applyProtection="1">
      <alignment horizontal="center" vertical="center" wrapText="1"/>
      <protection locked="0"/>
    </xf>
    <xf numFmtId="0" fontId="17" fillId="12" borderId="68" xfId="0" applyFont="1" applyFill="1" applyBorder="1" applyAlignment="1" applyProtection="1">
      <alignment vertical="top" wrapText="1"/>
      <protection locked="0"/>
    </xf>
    <xf numFmtId="0" fontId="6" fillId="0" borderId="1" xfId="4" applyFont="1" applyBorder="1" applyAlignment="1">
      <alignment horizontal="left" vertical="center"/>
    </xf>
    <xf numFmtId="0" fontId="33" fillId="3" borderId="68" xfId="0" applyFont="1" applyFill="1" applyBorder="1" applyAlignment="1" applyProtection="1">
      <alignment vertical="top" wrapText="1"/>
      <protection locked="0"/>
    </xf>
    <xf numFmtId="0" fontId="18" fillId="3" borderId="68" xfId="0" applyFont="1" applyFill="1" applyBorder="1" applyAlignment="1" applyProtection="1">
      <alignment vertical="top" wrapText="1"/>
      <protection locked="0"/>
    </xf>
    <xf numFmtId="0" fontId="33" fillId="12" borderId="68" xfId="0" applyFont="1" applyFill="1" applyBorder="1" applyAlignment="1" applyProtection="1">
      <alignment vertical="top" wrapText="1"/>
      <protection locked="0"/>
    </xf>
    <xf numFmtId="0" fontId="8" fillId="3" borderId="68" xfId="0" applyFont="1" applyFill="1" applyBorder="1" applyAlignment="1" applyProtection="1">
      <alignment vertical="top" wrapText="1"/>
      <protection locked="0"/>
    </xf>
    <xf numFmtId="0" fontId="22" fillId="3" borderId="68" xfId="0" applyFont="1" applyFill="1" applyBorder="1" applyAlignment="1" applyProtection="1">
      <alignment vertical="center" wrapText="1"/>
      <protection locked="0"/>
    </xf>
    <xf numFmtId="0" fontId="33" fillId="3" borderId="33" xfId="0" applyFont="1" applyFill="1" applyBorder="1" applyAlignment="1" applyProtection="1">
      <alignment horizontal="left" vertical="top" wrapText="1"/>
      <protection locked="0"/>
    </xf>
    <xf numFmtId="0" fontId="33" fillId="3" borderId="1" xfId="0" applyFont="1" applyFill="1" applyBorder="1" applyAlignment="1" applyProtection="1">
      <alignment horizontal="left" vertical="top" wrapText="1"/>
      <protection locked="0"/>
    </xf>
    <xf numFmtId="0" fontId="33" fillId="12" borderId="1" xfId="0" applyFont="1" applyFill="1" applyBorder="1" applyAlignment="1" applyProtection="1">
      <alignment horizontal="left" vertical="top" wrapText="1"/>
      <protection locked="0"/>
    </xf>
    <xf numFmtId="0" fontId="8" fillId="3" borderId="33" xfId="0" applyFont="1" applyFill="1" applyBorder="1" applyAlignment="1" applyProtection="1">
      <alignment horizontal="left" vertical="top" wrapText="1"/>
      <protection locked="0"/>
    </xf>
    <xf numFmtId="0" fontId="33" fillId="3" borderId="1" xfId="0" applyFont="1" applyFill="1" applyBorder="1" applyAlignment="1" applyProtection="1">
      <alignment vertical="top" wrapText="1"/>
      <protection locked="0"/>
    </xf>
    <xf numFmtId="0" fontId="35" fillId="3" borderId="68" xfId="0" applyFont="1" applyFill="1" applyBorder="1" applyAlignment="1" applyProtection="1">
      <alignment vertical="top" wrapText="1"/>
      <protection locked="0"/>
    </xf>
    <xf numFmtId="0" fontId="27" fillId="0" borderId="1" xfId="4" applyFont="1" applyBorder="1" applyAlignment="1">
      <alignment horizontal="center" vertical="center"/>
    </xf>
    <xf numFmtId="0" fontId="30" fillId="0" borderId="1" xfId="4" applyFont="1" applyBorder="1" applyAlignment="1">
      <alignment horizontal="center" vertical="center" wrapText="1"/>
    </xf>
    <xf numFmtId="0" fontId="30" fillId="0" borderId="77" xfId="4" applyFont="1" applyBorder="1" applyAlignment="1">
      <alignment horizontal="center" vertical="center" wrapText="1"/>
    </xf>
    <xf numFmtId="0" fontId="27" fillId="0" borderId="1" xfId="4" applyFont="1" applyBorder="1" applyAlignment="1">
      <alignment horizontal="center" vertical="center" wrapText="1"/>
    </xf>
    <xf numFmtId="9" fontId="30" fillId="0" borderId="1" xfId="4" applyNumberFormat="1" applyFont="1" applyBorder="1" applyAlignment="1">
      <alignment horizontal="center" vertical="center" wrapText="1"/>
    </xf>
    <xf numFmtId="0" fontId="35" fillId="12" borderId="68" xfId="0" applyFont="1" applyFill="1" applyBorder="1" applyAlignment="1" applyProtection="1">
      <alignment vertical="top" wrapText="1"/>
      <protection locked="0"/>
    </xf>
    <xf numFmtId="0" fontId="10" fillId="10" borderId="95" xfId="3" applyFont="1" applyFill="1" applyBorder="1" applyAlignment="1" applyProtection="1">
      <alignment horizontal="center" vertical="center" wrapText="1"/>
      <protection locked="0"/>
    </xf>
    <xf numFmtId="0" fontId="5" fillId="8" borderId="95" xfId="0" applyFont="1" applyFill="1" applyBorder="1" applyAlignment="1" applyProtection="1">
      <alignment horizontal="center" vertical="center"/>
      <protection locked="0"/>
    </xf>
    <xf numFmtId="14" fontId="5" fillId="8" borderId="95" xfId="0" applyNumberFormat="1" applyFont="1" applyFill="1" applyBorder="1" applyAlignment="1" applyProtection="1">
      <alignment horizontal="center" vertical="center"/>
      <protection locked="0"/>
    </xf>
    <xf numFmtId="0" fontId="5" fillId="8" borderId="96" xfId="0" applyFont="1" applyFill="1" applyBorder="1" applyAlignment="1" applyProtection="1">
      <alignment horizontal="center" vertical="center"/>
      <protection locked="0"/>
    </xf>
    <xf numFmtId="0" fontId="5" fillId="8" borderId="97" xfId="0" applyFont="1" applyFill="1" applyBorder="1" applyAlignment="1" applyProtection="1">
      <alignment horizontal="center" vertical="center"/>
      <protection locked="0"/>
    </xf>
    <xf numFmtId="0" fontId="5" fillId="8" borderId="98" xfId="0" applyFont="1" applyFill="1" applyBorder="1" applyAlignment="1" applyProtection="1">
      <alignment horizontal="center" vertical="center"/>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0" fontId="8" fillId="3" borderId="88" xfId="0" applyFont="1" applyFill="1" applyBorder="1" applyAlignment="1" applyProtection="1">
      <alignment horizontal="center" vertical="center" wrapText="1"/>
      <protection locked="0"/>
    </xf>
    <xf numFmtId="0" fontId="8" fillId="3" borderId="89" xfId="0" applyFont="1" applyFill="1" applyBorder="1" applyAlignment="1" applyProtection="1">
      <alignment horizontal="center" vertical="center" wrapText="1"/>
      <protection locked="0"/>
    </xf>
    <xf numFmtId="0" fontId="8" fillId="3" borderId="90" xfId="0"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165" fontId="18" fillId="3" borderId="47" xfId="2" applyNumberFormat="1" applyFont="1" applyFill="1" applyBorder="1" applyAlignment="1" applyProtection="1">
      <alignment horizontal="center" vertical="center" wrapText="1"/>
      <protection locked="0"/>
    </xf>
    <xf numFmtId="165" fontId="18" fillId="3" borderId="50" xfId="2" applyNumberFormat="1" applyFont="1" applyFill="1" applyBorder="1" applyAlignment="1" applyProtection="1">
      <alignment horizontal="center" vertical="center" wrapText="1"/>
      <protection locked="0"/>
    </xf>
    <xf numFmtId="14" fontId="13" fillId="3" borderId="41" xfId="0" applyNumberFormat="1" applyFont="1" applyFill="1" applyBorder="1" applyAlignment="1" applyProtection="1">
      <alignment horizontal="center" vertical="center" wrapText="1"/>
      <protection locked="0"/>
    </xf>
    <xf numFmtId="0" fontId="13" fillId="3" borderId="32" xfId="0" applyFont="1" applyFill="1" applyBorder="1" applyAlignment="1" applyProtection="1">
      <alignment horizontal="center" vertical="center" wrapText="1"/>
      <protection locked="0"/>
    </xf>
    <xf numFmtId="0" fontId="13" fillId="3" borderId="43" xfId="0"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4" fontId="17" fillId="3" borderId="36" xfId="0" applyNumberFormat="1"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9" fontId="13" fillId="0" borderId="57" xfId="0" applyNumberFormat="1" applyFont="1" applyBorder="1" applyAlignment="1" applyProtection="1">
      <alignment horizontal="center" vertical="center" wrapText="1"/>
      <protection locked="0"/>
    </xf>
    <xf numFmtId="0" fontId="13" fillId="0" borderId="58" xfId="0" applyFont="1" applyBorder="1" applyAlignment="1" applyProtection="1">
      <alignment horizontal="center" vertical="center" wrapText="1"/>
      <protection locked="0"/>
    </xf>
    <xf numFmtId="0" fontId="13" fillId="0" borderId="59" xfId="0" applyFont="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42"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165" fontId="18" fillId="3" borderId="68" xfId="2" applyNumberFormat="1" applyFont="1" applyFill="1" applyBorder="1" applyAlignment="1" applyProtection="1">
      <alignment horizontal="center" vertical="center" wrapText="1"/>
      <protection locked="0"/>
    </xf>
    <xf numFmtId="9" fontId="17" fillId="12" borderId="68" xfId="0" applyNumberFormat="1"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7" fillId="3" borderId="32" xfId="0" applyFont="1" applyFill="1" applyBorder="1" applyAlignment="1" applyProtection="1">
      <alignment horizontal="center" vertical="center" wrapText="1"/>
      <protection locked="0"/>
    </xf>
    <xf numFmtId="0" fontId="17" fillId="3" borderId="4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32" xfId="0" applyFont="1" applyBorder="1" applyAlignment="1" applyProtection="1">
      <alignment horizontal="center" vertical="center" wrapText="1"/>
      <protection locked="0"/>
    </xf>
    <xf numFmtId="0" fontId="17" fillId="0" borderId="43" xfId="0" applyFont="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165" fontId="13" fillId="3" borderId="38"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0" xfId="0" applyNumberFormat="1" applyFont="1" applyFill="1" applyBorder="1" applyAlignment="1" applyProtection="1">
      <alignment horizontal="center" vertical="center" wrapText="1"/>
      <protection locked="0"/>
    </xf>
    <xf numFmtId="0" fontId="17" fillId="3" borderId="57" xfId="0" applyFont="1" applyFill="1" applyBorder="1" applyAlignment="1" applyProtection="1">
      <alignment horizontal="center" vertical="center" wrapText="1"/>
      <protection locked="0"/>
    </xf>
    <xf numFmtId="0" fontId="17" fillId="3" borderId="58" xfId="0" applyFont="1" applyFill="1" applyBorder="1" applyAlignment="1" applyProtection="1">
      <alignment horizontal="center" vertical="center" wrapText="1"/>
      <protection locked="0"/>
    </xf>
    <xf numFmtId="0" fontId="17" fillId="3" borderId="59"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7" fillId="0" borderId="41" xfId="0" applyFont="1" applyFill="1" applyBorder="1" applyAlignment="1" applyProtection="1">
      <alignment horizontal="center" vertical="center" wrapText="1"/>
      <protection locked="0"/>
    </xf>
    <xf numFmtId="0" fontId="17" fillId="0" borderId="32" xfId="0" applyFont="1" applyFill="1" applyBorder="1" applyAlignment="1" applyProtection="1">
      <alignment horizontal="center" vertical="center" wrapText="1"/>
      <protection locked="0"/>
    </xf>
    <xf numFmtId="0" fontId="17" fillId="0" borderId="43" xfId="0" applyFont="1" applyFill="1" applyBorder="1" applyAlignment="1" applyProtection="1">
      <alignment horizontal="center" vertical="center" wrapText="1"/>
      <protection locked="0"/>
    </xf>
    <xf numFmtId="9" fontId="17" fillId="0" borderId="41" xfId="0" applyNumberFormat="1" applyFont="1" applyBorder="1" applyAlignment="1" applyProtection="1">
      <alignment horizontal="center" vertical="center" wrapText="1"/>
      <protection locked="0"/>
    </xf>
    <xf numFmtId="165" fontId="13" fillId="3" borderId="34" xfId="0" applyNumberFormat="1" applyFont="1" applyFill="1" applyBorder="1" applyAlignment="1" applyProtection="1">
      <alignment horizontal="center" vertical="center" wrapText="1"/>
      <protection locked="0"/>
    </xf>
    <xf numFmtId="165" fontId="13" fillId="3" borderId="35" xfId="0" applyNumberFormat="1" applyFont="1" applyFill="1" applyBorder="1" applyAlignment="1" applyProtection="1">
      <alignment horizontal="center" vertical="center" wrapText="1"/>
      <protection locked="0"/>
    </xf>
    <xf numFmtId="165" fontId="13" fillId="3" borderId="36" xfId="0" applyNumberFormat="1" applyFont="1" applyFill="1" applyBorder="1" applyAlignment="1" applyProtection="1">
      <alignment horizontal="center" vertical="center" wrapText="1"/>
      <protection locked="0"/>
    </xf>
    <xf numFmtId="0" fontId="13" fillId="0" borderId="42" xfId="0"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xf numFmtId="0" fontId="13" fillId="0" borderId="44" xfId="0" applyFont="1" applyFill="1" applyBorder="1" applyAlignment="1" applyProtection="1">
      <alignment horizontal="center" vertical="center" wrapText="1"/>
      <protection locked="0"/>
    </xf>
    <xf numFmtId="9" fontId="17" fillId="3" borderId="41" xfId="0" applyNumberFormat="1"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0" fontId="11" fillId="3" borderId="59" xfId="0" applyFont="1" applyFill="1" applyBorder="1" applyAlignment="1" applyProtection="1">
      <alignment horizontal="center" vertical="center" wrapText="1"/>
      <protection locked="0"/>
    </xf>
    <xf numFmtId="0" fontId="16" fillId="3" borderId="68"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51" xfId="0" applyFont="1" applyFill="1" applyBorder="1" applyAlignment="1" applyProtection="1">
      <alignment horizontal="center" vertical="center" wrapText="1"/>
      <protection locked="0"/>
    </xf>
    <xf numFmtId="0" fontId="11" fillId="11" borderId="32" xfId="0"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43" xfId="0" applyFont="1" applyFill="1" applyBorder="1" applyAlignment="1" applyProtection="1">
      <alignment horizontal="center" vertical="center" wrapText="1"/>
      <protection locked="0"/>
    </xf>
    <xf numFmtId="0" fontId="11" fillId="11" borderId="52"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0" fontId="11" fillId="11" borderId="58"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14" fontId="17" fillId="3" borderId="68" xfId="0" applyNumberFormat="1" applyFont="1" applyFill="1" applyBorder="1" applyAlignment="1" applyProtection="1">
      <alignment horizontal="center" vertical="center" wrapText="1"/>
      <protection locked="0"/>
    </xf>
    <xf numFmtId="9" fontId="17" fillId="3" borderId="68" xfId="2" applyFont="1" applyFill="1" applyBorder="1" applyAlignment="1" applyProtection="1">
      <alignment horizontal="center" vertical="center" wrapText="1"/>
      <protection locked="0"/>
    </xf>
    <xf numFmtId="165" fontId="13" fillId="3" borderId="68" xfId="0" applyNumberFormat="1" applyFont="1" applyFill="1" applyBorder="1" applyAlignment="1" applyProtection="1">
      <alignment horizontal="center" vertical="center" wrapText="1"/>
      <protection locked="0"/>
    </xf>
    <xf numFmtId="0" fontId="16" fillId="3" borderId="58" xfId="0" applyFont="1" applyFill="1" applyBorder="1" applyAlignment="1" applyProtection="1">
      <alignment horizontal="center" vertical="center" wrapText="1"/>
      <protection locked="0"/>
    </xf>
    <xf numFmtId="0" fontId="22" fillId="12" borderId="75" xfId="0" applyFont="1" applyFill="1" applyBorder="1" applyAlignment="1" applyProtection="1">
      <alignment horizontal="center" vertical="center" wrapText="1"/>
      <protection locked="0"/>
    </xf>
    <xf numFmtId="0" fontId="22" fillId="12" borderId="76" xfId="0" applyFont="1" applyFill="1" applyBorder="1" applyAlignment="1" applyProtection="1">
      <alignment horizontal="center" vertical="center" wrapText="1"/>
      <protection locked="0"/>
    </xf>
    <xf numFmtId="0" fontId="22" fillId="12" borderId="45" xfId="0" applyFont="1" applyFill="1" applyBorder="1" applyAlignment="1" applyProtection="1">
      <alignment horizontal="center" vertical="center" wrapText="1"/>
      <protection locked="0"/>
    </xf>
    <xf numFmtId="0" fontId="22" fillId="12" borderId="72" xfId="0" applyFont="1" applyFill="1" applyBorder="1" applyAlignment="1" applyProtection="1">
      <alignment horizontal="center" vertical="center" wrapText="1"/>
      <protection locked="0"/>
    </xf>
    <xf numFmtId="0" fontId="22" fillId="12" borderId="73" xfId="0" applyFont="1" applyFill="1" applyBorder="1" applyAlignment="1" applyProtection="1">
      <alignment horizontal="center" vertical="center" wrapText="1"/>
      <protection locked="0"/>
    </xf>
    <xf numFmtId="0" fontId="22" fillId="12" borderId="74" xfId="0" applyFont="1" applyFill="1" applyBorder="1" applyAlignment="1" applyProtection="1">
      <alignment horizontal="center" vertical="center" wrapText="1"/>
      <protection locked="0"/>
    </xf>
    <xf numFmtId="0" fontId="33" fillId="3" borderId="72" xfId="0" applyFont="1" applyFill="1" applyBorder="1" applyAlignment="1" applyProtection="1">
      <alignment vertical="top" wrapText="1"/>
      <protection locked="0"/>
    </xf>
    <xf numFmtId="0" fontId="33" fillId="3" borderId="73" xfId="0" applyFont="1" applyFill="1" applyBorder="1" applyAlignment="1" applyProtection="1">
      <alignment vertical="top" wrapText="1"/>
      <protection locked="0"/>
    </xf>
    <xf numFmtId="0" fontId="33" fillId="3" borderId="74" xfId="0" applyFont="1" applyFill="1" applyBorder="1" applyAlignment="1" applyProtection="1">
      <alignment vertical="top" wrapText="1"/>
      <protection locked="0"/>
    </xf>
    <xf numFmtId="0" fontId="22" fillId="12" borderId="69" xfId="0" applyFont="1" applyFill="1" applyBorder="1" applyAlignment="1" applyProtection="1">
      <alignment horizontal="center" vertical="center" wrapText="1"/>
      <protection locked="0"/>
    </xf>
    <xf numFmtId="0" fontId="22" fillId="12" borderId="70"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0" fontId="33" fillId="3" borderId="72" xfId="0" applyFont="1" applyFill="1" applyBorder="1" applyAlignment="1" applyProtection="1">
      <alignment horizontal="left" vertical="top" wrapText="1"/>
      <protection locked="0"/>
    </xf>
    <xf numFmtId="0" fontId="33" fillId="3" borderId="73" xfId="0" applyFont="1" applyFill="1" applyBorder="1" applyAlignment="1" applyProtection="1">
      <alignment horizontal="left" vertical="top" wrapText="1"/>
      <protection locked="0"/>
    </xf>
    <xf numFmtId="0" fontId="33" fillId="3" borderId="74" xfId="0" applyFont="1" applyFill="1" applyBorder="1" applyAlignment="1" applyProtection="1">
      <alignment horizontal="left" vertical="top" wrapText="1"/>
      <protection locked="0"/>
    </xf>
    <xf numFmtId="9" fontId="17" fillId="12" borderId="46" xfId="0" applyNumberFormat="1" applyFont="1" applyFill="1" applyBorder="1" applyAlignment="1" applyProtection="1">
      <alignment horizontal="center" vertical="center" wrapText="1"/>
      <protection locked="0"/>
    </xf>
    <xf numFmtId="9" fontId="17" fillId="12" borderId="47" xfId="0" applyNumberFormat="1" applyFont="1" applyFill="1" applyBorder="1" applyAlignment="1" applyProtection="1">
      <alignment horizontal="center" vertical="center" wrapText="1"/>
      <protection locked="0"/>
    </xf>
    <xf numFmtId="9" fontId="17" fillId="12" borderId="50" xfId="0" applyNumberFormat="1" applyFont="1" applyFill="1" applyBorder="1" applyAlignment="1" applyProtection="1">
      <alignment horizontal="center" vertical="center" wrapText="1"/>
      <protection locked="0"/>
    </xf>
    <xf numFmtId="0" fontId="33" fillId="12" borderId="72" xfId="0" applyFont="1" applyFill="1" applyBorder="1" applyAlignment="1" applyProtection="1">
      <alignment horizontal="left" vertical="top" wrapText="1"/>
      <protection locked="0"/>
    </xf>
    <xf numFmtId="0" fontId="33" fillId="12" borderId="73" xfId="0" applyFont="1" applyFill="1" applyBorder="1" applyAlignment="1" applyProtection="1">
      <alignment horizontal="left" vertical="top" wrapText="1"/>
      <protection locked="0"/>
    </xf>
    <xf numFmtId="0" fontId="33" fillId="12" borderId="74" xfId="0" applyFont="1" applyFill="1" applyBorder="1" applyAlignment="1" applyProtection="1">
      <alignment horizontal="left" vertical="top" wrapText="1"/>
      <protection locked="0"/>
    </xf>
    <xf numFmtId="0" fontId="33" fillId="3" borderId="75" xfId="0" applyFont="1" applyFill="1" applyBorder="1" applyAlignment="1" applyProtection="1">
      <alignment horizontal="left" vertical="top" wrapText="1"/>
      <protection locked="0"/>
    </xf>
    <xf numFmtId="0" fontId="33" fillId="3" borderId="76" xfId="0" applyFont="1" applyFill="1" applyBorder="1" applyAlignment="1" applyProtection="1">
      <alignment horizontal="left" vertical="top" wrapText="1"/>
      <protection locked="0"/>
    </xf>
    <xf numFmtId="0" fontId="33" fillId="3" borderId="45" xfId="0" applyFont="1" applyFill="1" applyBorder="1" applyAlignment="1" applyProtection="1">
      <alignment horizontal="left" vertical="top" wrapText="1"/>
      <protection locked="0"/>
    </xf>
    <xf numFmtId="0" fontId="11" fillId="10" borderId="11" xfId="3" applyFont="1" applyFill="1" applyBorder="1" applyAlignment="1" applyProtection="1">
      <alignment horizontal="center" vertical="center" wrapText="1"/>
      <protection locked="0"/>
    </xf>
    <xf numFmtId="0" fontId="11" fillId="10" borderId="12" xfId="3"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31"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5" fillId="15" borderId="26"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7" xfId="0" applyFont="1" applyFill="1" applyBorder="1" applyAlignment="1" applyProtection="1">
      <alignment horizontal="center" vertical="center" wrapText="1"/>
      <protection locked="0"/>
    </xf>
    <xf numFmtId="0" fontId="11" fillId="14" borderId="49" xfId="0" applyFont="1" applyFill="1" applyBorder="1" applyAlignment="1" applyProtection="1">
      <alignment horizontal="center" vertical="center" wrapText="1"/>
      <protection locked="0"/>
    </xf>
    <xf numFmtId="0" fontId="11" fillId="14" borderId="86"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87" xfId="0" applyFont="1" applyFill="1" applyBorder="1" applyAlignment="1" applyProtection="1">
      <alignment horizontal="center" vertical="center" wrapText="1"/>
      <protection locked="0"/>
    </xf>
    <xf numFmtId="0" fontId="11" fillId="14" borderId="25" xfId="0" applyFont="1" applyFill="1" applyBorder="1" applyAlignment="1" applyProtection="1">
      <alignment horizontal="center" vertical="center" wrapText="1"/>
      <protection locked="0"/>
    </xf>
    <xf numFmtId="0" fontId="11" fillId="14" borderId="53" xfId="0" applyFont="1" applyFill="1" applyBorder="1" applyAlignment="1" applyProtection="1">
      <alignment horizontal="center" vertical="center" wrapText="1"/>
      <protection locked="0"/>
    </xf>
    <xf numFmtId="0" fontId="11" fillId="14" borderId="28" xfId="0" applyFont="1" applyFill="1" applyBorder="1" applyAlignment="1" applyProtection="1">
      <alignment horizontal="center" vertical="center" wrapText="1"/>
      <protection locked="0"/>
    </xf>
    <xf numFmtId="0" fontId="11" fillId="14" borderId="8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7"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1" fillId="11" borderId="68" xfId="0" applyFont="1" applyFill="1" applyBorder="1" applyAlignment="1" applyProtection="1">
      <alignment horizontal="center" vertical="center" wrapText="1"/>
      <protection locked="0"/>
    </xf>
    <xf numFmtId="0" fontId="15" fillId="11" borderId="41" xfId="0" applyFont="1" applyFill="1" applyBorder="1" applyAlignment="1" applyProtection="1">
      <alignment horizontal="center" vertical="center"/>
      <protection locked="0"/>
    </xf>
    <xf numFmtId="0" fontId="15" fillId="11" borderId="42" xfId="0" applyFont="1" applyFill="1" applyBorder="1" applyAlignment="1" applyProtection="1">
      <alignment horizontal="center" vertical="center"/>
      <protection locked="0"/>
    </xf>
    <xf numFmtId="0" fontId="15" fillId="11" borderId="51"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5" fillId="11" borderId="3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0" fontId="18" fillId="3" borderId="72" xfId="0" applyFont="1" applyFill="1" applyBorder="1" applyAlignment="1" applyProtection="1">
      <alignment horizontal="left" vertical="top" wrapText="1"/>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1" xfId="0" applyFont="1" applyFill="1" applyBorder="1" applyAlignment="1" applyProtection="1">
      <alignment horizontal="center" vertical="center" wrapText="1"/>
      <protection locked="0"/>
    </xf>
    <xf numFmtId="0" fontId="15" fillId="15" borderId="43" xfId="0" applyFont="1" applyFill="1" applyBorder="1" applyAlignment="1" applyProtection="1">
      <alignment horizontal="center" vertical="center" wrapText="1"/>
      <protection locked="0"/>
    </xf>
    <xf numFmtId="0" fontId="15" fillId="15" borderId="44" xfId="0" applyFont="1" applyFill="1" applyBorder="1" applyAlignment="1" applyProtection="1">
      <alignment horizontal="center" vertical="center" wrapText="1"/>
      <protection locked="0"/>
    </xf>
    <xf numFmtId="0" fontId="15" fillId="15" borderId="52" xfId="0" applyFont="1" applyFill="1" applyBorder="1" applyAlignment="1" applyProtection="1">
      <alignment horizontal="center" vertical="center" wrapText="1"/>
      <protection locked="0"/>
    </xf>
    <xf numFmtId="0" fontId="11" fillId="14" borderId="41" xfId="0" applyFont="1" applyFill="1" applyBorder="1" applyAlignment="1" applyProtection="1">
      <alignment horizontal="center" vertical="center" wrapText="1"/>
      <protection locked="0"/>
    </xf>
    <xf numFmtId="0" fontId="11" fillId="14" borderId="42"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4" borderId="32"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1" fillId="14" borderId="57" xfId="0" applyFont="1" applyFill="1" applyBorder="1" applyAlignment="1" applyProtection="1">
      <alignment horizontal="center" vertical="center" wrapText="1"/>
      <protection locked="0"/>
    </xf>
    <xf numFmtId="0" fontId="11" fillId="14" borderId="58" xfId="0" applyFont="1" applyFill="1" applyBorder="1" applyAlignment="1" applyProtection="1">
      <alignment horizontal="center" vertical="center" wrapText="1"/>
      <protection locked="0"/>
    </xf>
    <xf numFmtId="0" fontId="35" fillId="3" borderId="72" xfId="0" applyFont="1" applyFill="1" applyBorder="1" applyAlignment="1" applyProtection="1">
      <alignment horizontal="left" vertical="top" wrapText="1"/>
      <protection locked="0"/>
    </xf>
    <xf numFmtId="9" fontId="17" fillId="3" borderId="57" xfId="2" applyFont="1" applyFill="1" applyBorder="1" applyAlignment="1" applyProtection="1">
      <alignment horizontal="center" vertical="center" wrapText="1"/>
      <protection locked="0"/>
    </xf>
    <xf numFmtId="9" fontId="17" fillId="3" borderId="58" xfId="2" applyFont="1" applyFill="1" applyBorder="1" applyAlignment="1" applyProtection="1">
      <alignment horizontal="center" vertical="center" wrapText="1"/>
      <protection locked="0"/>
    </xf>
    <xf numFmtId="9" fontId="17" fillId="3" borderId="59" xfId="2" applyFont="1" applyFill="1" applyBorder="1" applyAlignment="1" applyProtection="1">
      <alignment horizontal="center" vertical="center" wrapText="1"/>
      <protection locked="0"/>
    </xf>
    <xf numFmtId="0" fontId="11" fillId="14" borderId="66" xfId="0" applyFont="1" applyFill="1" applyBorder="1" applyAlignment="1" applyProtection="1">
      <alignment horizontal="center" vertical="center" wrapText="1"/>
      <protection locked="0"/>
    </xf>
    <xf numFmtId="0" fontId="11" fillId="14" borderId="67" xfId="0" applyFont="1" applyFill="1" applyBorder="1" applyAlignment="1" applyProtection="1">
      <alignment horizontal="center" vertical="center" wrapText="1"/>
      <protection locked="0"/>
    </xf>
    <xf numFmtId="0" fontId="11" fillId="11" borderId="63" xfId="0" applyFont="1" applyFill="1" applyBorder="1" applyAlignment="1" applyProtection="1">
      <alignment horizontal="center" vertical="center" textRotation="90" wrapText="1"/>
      <protection locked="0"/>
    </xf>
    <xf numFmtId="0" fontId="11" fillId="11" borderId="16" xfId="0" applyFont="1" applyFill="1" applyBorder="1" applyAlignment="1" applyProtection="1">
      <alignment horizontal="center" vertical="center" textRotation="90" wrapText="1"/>
      <protection locked="0"/>
    </xf>
    <xf numFmtId="0" fontId="11" fillId="11" borderId="37" xfId="0" applyFont="1" applyFill="1" applyBorder="1" applyAlignment="1" applyProtection="1">
      <alignment horizontal="center" vertical="center" textRotation="90" wrapText="1"/>
      <protection locked="0"/>
    </xf>
    <xf numFmtId="0" fontId="17" fillId="3" borderId="75" xfId="0" applyFont="1" applyFill="1" applyBorder="1" applyAlignment="1" applyProtection="1">
      <alignment horizontal="left" vertical="top" wrapText="1"/>
      <protection locked="0"/>
    </xf>
    <xf numFmtId="0" fontId="8" fillId="3" borderId="76" xfId="0" applyFont="1" applyFill="1" applyBorder="1" applyAlignment="1" applyProtection="1">
      <alignment horizontal="left" vertical="top" wrapText="1"/>
      <protection locked="0"/>
    </xf>
    <xf numFmtId="0" fontId="8" fillId="3" borderId="45" xfId="0" applyFont="1" applyFill="1" applyBorder="1" applyAlignment="1" applyProtection="1">
      <alignment horizontal="left" vertical="top" wrapText="1"/>
      <protection locked="0"/>
    </xf>
    <xf numFmtId="0" fontId="11" fillId="11" borderId="1" xfId="0" applyFont="1" applyFill="1" applyBorder="1" applyAlignment="1" applyProtection="1">
      <alignment horizontal="center" vertical="center" wrapText="1"/>
      <protection locked="0"/>
    </xf>
    <xf numFmtId="0" fontId="11" fillId="11" borderId="62" xfId="0" applyFont="1" applyFill="1" applyBorder="1" applyAlignment="1" applyProtection="1">
      <alignment horizontal="center" vertical="center" wrapText="1"/>
      <protection locked="0"/>
    </xf>
    <xf numFmtId="0" fontId="14" fillId="9" borderId="0" xfId="0" applyFont="1" applyFill="1" applyAlignment="1" applyProtection="1">
      <alignment horizontal="center" vertical="center" wrapText="1"/>
      <protection locked="0"/>
    </xf>
    <xf numFmtId="0" fontId="11" fillId="11" borderId="22" xfId="0" applyFont="1" applyFill="1" applyBorder="1" applyAlignment="1" applyProtection="1">
      <alignment horizontal="center" vertical="center" wrapText="1"/>
      <protection locked="0"/>
    </xf>
    <xf numFmtId="9" fontId="10" fillId="3" borderId="43" xfId="2" applyFont="1" applyFill="1" applyBorder="1" applyAlignment="1" applyProtection="1">
      <alignment horizontal="center" vertical="center" wrapText="1"/>
      <protection locked="0"/>
    </xf>
    <xf numFmtId="9" fontId="10" fillId="3" borderId="44" xfId="2" applyFont="1" applyFill="1" applyBorder="1" applyAlignment="1" applyProtection="1">
      <alignment horizontal="center" vertical="center" wrapText="1"/>
      <protection locked="0"/>
    </xf>
    <xf numFmtId="9" fontId="10" fillId="3" borderId="52" xfId="2"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5" fillId="2" borderId="68" xfId="3" applyFont="1" applyFill="1" applyBorder="1" applyAlignment="1" applyProtection="1">
      <alignment horizontal="center" vertical="center" wrapText="1"/>
      <protection locked="0"/>
    </xf>
    <xf numFmtId="0" fontId="13" fillId="3" borderId="51" xfId="0"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2" xfId="0" applyFont="1" applyFill="1" applyBorder="1" applyAlignment="1" applyProtection="1">
      <alignment horizontal="center" vertical="center" wrapText="1"/>
      <protection locked="0"/>
    </xf>
    <xf numFmtId="14" fontId="13" fillId="3" borderId="57" xfId="0" applyNumberFormat="1" applyFont="1" applyFill="1" applyBorder="1" applyAlignment="1" applyProtection="1">
      <alignment horizontal="center" vertical="center" wrapText="1"/>
      <protection locked="0"/>
    </xf>
    <xf numFmtId="14" fontId="13" fillId="3" borderId="58" xfId="0" applyNumberFormat="1" applyFont="1" applyFill="1" applyBorder="1" applyAlignment="1" applyProtection="1">
      <alignment horizontal="center" vertical="center" wrapText="1"/>
      <protection locked="0"/>
    </xf>
    <xf numFmtId="14" fontId="13" fillId="3" borderId="59" xfId="0" applyNumberFormat="1" applyFont="1" applyFill="1" applyBorder="1" applyAlignment="1" applyProtection="1">
      <alignment horizontal="center" vertical="center" wrapText="1"/>
      <protection locked="0"/>
    </xf>
    <xf numFmtId="9" fontId="20" fillId="13" borderId="95" xfId="0" applyNumberFormat="1"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164" fontId="11" fillId="11" borderId="9" xfId="1"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17" fillId="3" borderId="91" xfId="2" applyFont="1" applyFill="1" applyBorder="1" applyAlignment="1" applyProtection="1">
      <alignment horizontal="center" vertical="center" wrapText="1"/>
      <protection locked="0"/>
    </xf>
    <xf numFmtId="9" fontId="17" fillId="3" borderId="92" xfId="2" applyFont="1" applyFill="1" applyBorder="1" applyAlignment="1" applyProtection="1">
      <alignment horizontal="center" vertical="center" wrapText="1"/>
      <protection locked="0"/>
    </xf>
    <xf numFmtId="9" fontId="17" fillId="3" borderId="93" xfId="2"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8" xfId="3"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9" fontId="11" fillId="11"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13" fillId="0" borderId="57" xfId="0" applyFont="1" applyBorder="1" applyAlignment="1" applyProtection="1">
      <alignment horizontal="center" vertical="center" wrapText="1"/>
      <protection locked="0"/>
    </xf>
    <xf numFmtId="9" fontId="13" fillId="3" borderId="57" xfId="0" applyNumberFormat="1" applyFont="1" applyFill="1" applyBorder="1" applyAlignment="1" applyProtection="1">
      <alignment horizontal="center" vertical="center" wrapText="1"/>
      <protection locked="0"/>
    </xf>
    <xf numFmtId="9" fontId="13" fillId="3" borderId="58" xfId="0" applyNumberFormat="1" applyFont="1" applyFill="1" applyBorder="1" applyAlignment="1" applyProtection="1">
      <alignment horizontal="center" vertical="center" wrapText="1"/>
      <protection locked="0"/>
    </xf>
    <xf numFmtId="9" fontId="13" fillId="3" borderId="59"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60"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9" fontId="13" fillId="0" borderId="41" xfId="0" applyNumberFormat="1"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3" xfId="0" applyFont="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6" fillId="17" borderId="1" xfId="0" applyFont="1" applyFill="1" applyBorder="1" applyAlignment="1">
      <alignment horizontal="center" vertical="center"/>
    </xf>
    <xf numFmtId="0" fontId="30" fillId="0" borderId="77" xfId="4" applyFont="1" applyBorder="1" applyAlignment="1">
      <alignment horizontal="center" vertical="center" wrapText="1"/>
    </xf>
    <xf numFmtId="0" fontId="30" fillId="0" borderId="73" xfId="4" applyFont="1" applyBorder="1" applyAlignment="1">
      <alignment horizontal="center" vertical="center" wrapText="1"/>
    </xf>
    <xf numFmtId="0" fontId="30" fillId="0" borderId="74" xfId="4" applyFont="1" applyBorder="1" applyAlignment="1">
      <alignment horizontal="center" vertical="center" wrapText="1"/>
    </xf>
    <xf numFmtId="0" fontId="6" fillId="0" borderId="77" xfId="4" applyFont="1" applyBorder="1" applyAlignment="1">
      <alignment horizontal="left" vertical="center"/>
    </xf>
    <xf numFmtId="0" fontId="6" fillId="0" borderId="74" xfId="4" applyFont="1" applyBorder="1" applyAlignment="1">
      <alignment horizontal="left" vertical="center"/>
    </xf>
    <xf numFmtId="0" fontId="30" fillId="0" borderId="1" xfId="4" applyFont="1" applyBorder="1" applyAlignment="1">
      <alignment horizontal="center" vertical="center" wrapText="1"/>
    </xf>
    <xf numFmtId="0" fontId="27" fillId="17" borderId="77" xfId="4" applyFont="1" applyFill="1" applyBorder="1" applyAlignment="1">
      <alignment horizontal="center" vertical="center" wrapText="1"/>
    </xf>
    <xf numFmtId="0" fontId="27" fillId="17" borderId="73" xfId="4" applyFont="1" applyFill="1" applyBorder="1" applyAlignment="1">
      <alignment horizontal="center" vertical="center" wrapText="1"/>
    </xf>
    <xf numFmtId="0" fontId="27" fillId="17" borderId="74" xfId="4" applyFont="1" applyFill="1" applyBorder="1" applyAlignment="1">
      <alignment horizontal="center" vertical="center" wrapText="1"/>
    </xf>
    <xf numFmtId="14" fontId="30" fillId="0" borderId="1" xfId="4" applyNumberFormat="1" applyFont="1" applyBorder="1" applyAlignment="1">
      <alignment horizontal="center" vertical="center" wrapText="1"/>
    </xf>
    <xf numFmtId="0" fontId="30" fillId="0" borderId="3" xfId="4" applyFont="1" applyBorder="1" applyAlignment="1">
      <alignment horizontal="left" vertical="top" wrapText="1"/>
    </xf>
    <xf numFmtId="0" fontId="30" fillId="0" borderId="78" xfId="4" applyFont="1" applyBorder="1" applyAlignment="1">
      <alignment horizontal="left" vertical="top" wrapText="1"/>
    </xf>
    <xf numFmtId="0" fontId="6" fillId="17" borderId="1" xfId="4" applyFont="1" applyFill="1" applyBorder="1" applyAlignment="1">
      <alignment horizontal="center" vertical="center"/>
    </xf>
    <xf numFmtId="0" fontId="30" fillId="0" borderId="82" xfId="4" applyFont="1" applyBorder="1" applyAlignment="1">
      <alignment horizontal="left" vertical="top" wrapText="1"/>
    </xf>
    <xf numFmtId="0" fontId="30" fillId="0" borderId="83" xfId="4" applyFont="1" applyBorder="1" applyAlignment="1">
      <alignment horizontal="left" vertical="top" wrapText="1"/>
    </xf>
    <xf numFmtId="0" fontId="30" fillId="0" borderId="84" xfId="4" applyFont="1" applyBorder="1" applyAlignment="1">
      <alignment horizontal="left" vertical="top" wrapText="1"/>
    </xf>
    <xf numFmtId="0" fontId="6" fillId="0" borderId="73" xfId="4" applyFont="1" applyBorder="1" applyAlignment="1">
      <alignment horizontal="center" vertical="center"/>
    </xf>
    <xf numFmtId="0" fontId="6" fillId="0" borderId="74" xfId="4" applyFont="1" applyBorder="1" applyAlignment="1">
      <alignment horizontal="center" vertical="center"/>
    </xf>
    <xf numFmtId="0" fontId="6" fillId="0" borderId="77" xfId="4" applyFont="1" applyBorder="1" applyAlignment="1">
      <alignment horizontal="center" vertical="center"/>
    </xf>
    <xf numFmtId="0" fontId="28" fillId="0" borderId="77" xfId="4" applyFont="1" applyBorder="1" applyAlignment="1">
      <alignment horizontal="center" vertical="center" wrapText="1"/>
    </xf>
    <xf numFmtId="0" fontId="28" fillId="0" borderId="73" xfId="4" applyFont="1" applyBorder="1" applyAlignment="1">
      <alignment horizontal="center" vertical="center" wrapText="1"/>
    </xf>
    <xf numFmtId="0" fontId="28" fillId="0" borderId="74" xfId="4" applyFont="1" applyBorder="1" applyAlignment="1">
      <alignment horizontal="center" vertical="center" wrapText="1"/>
    </xf>
    <xf numFmtId="0" fontId="27" fillId="17" borderId="1" xfId="4" applyFont="1" applyFill="1" applyBorder="1" applyAlignment="1">
      <alignment horizontal="center" vertical="center"/>
    </xf>
    <xf numFmtId="9" fontId="28" fillId="0" borderId="60" xfId="4" applyNumberFormat="1" applyFont="1" applyBorder="1" applyAlignment="1">
      <alignment horizontal="center" vertical="center" wrapText="1"/>
    </xf>
    <xf numFmtId="9" fontId="28" fillId="0" borderId="35" xfId="4" applyNumberFormat="1" applyFont="1" applyBorder="1" applyAlignment="1">
      <alignment horizontal="center" vertical="center" wrapText="1"/>
    </xf>
    <xf numFmtId="9" fontId="28" fillId="0" borderId="48" xfId="4" applyNumberFormat="1" applyFont="1" applyBorder="1" applyAlignment="1">
      <alignment horizontal="center" vertical="center" wrapText="1"/>
    </xf>
    <xf numFmtId="0" fontId="28" fillId="0" borderId="77" xfId="4" applyFont="1" applyBorder="1" applyAlignment="1">
      <alignment horizontal="center" vertical="center"/>
    </xf>
    <xf numFmtId="0" fontId="28" fillId="0" borderId="74" xfId="4" applyFont="1" applyBorder="1" applyAlignment="1">
      <alignment horizontal="center" vertical="center"/>
    </xf>
    <xf numFmtId="0" fontId="27" fillId="16" borderId="1" xfId="4" applyFont="1" applyFill="1" applyBorder="1" applyAlignment="1">
      <alignment horizontal="center" vertical="center"/>
    </xf>
    <xf numFmtId="0" fontId="27" fillId="0" borderId="1" xfId="4" applyFont="1" applyBorder="1" applyAlignment="1">
      <alignment horizontal="left" vertical="center" wrapText="1"/>
    </xf>
    <xf numFmtId="0" fontId="27" fillId="0" borderId="77" xfId="4" applyFont="1" applyBorder="1" applyAlignment="1">
      <alignment horizontal="center" vertical="center"/>
    </xf>
    <xf numFmtId="0" fontId="27" fillId="0" borderId="74" xfId="4" applyFont="1" applyBorder="1" applyAlignment="1">
      <alignment horizontal="center" vertical="center"/>
    </xf>
    <xf numFmtId="0" fontId="27" fillId="0" borderId="77" xfId="4" applyFont="1" applyBorder="1" applyAlignment="1">
      <alignment horizontal="center" vertical="center" wrapText="1"/>
    </xf>
    <xf numFmtId="0" fontId="27" fillId="0" borderId="74" xfId="4" applyFont="1" applyBorder="1" applyAlignment="1">
      <alignment horizontal="center" vertical="center" wrapText="1"/>
    </xf>
    <xf numFmtId="0" fontId="27" fillId="0" borderId="77" xfId="4" applyFont="1" applyBorder="1" applyAlignment="1">
      <alignment horizontal="left" vertical="center" wrapText="1"/>
    </xf>
    <xf numFmtId="0" fontId="27" fillId="0" borderId="74" xfId="4" applyFont="1" applyBorder="1" applyAlignment="1">
      <alignment horizontal="left" vertical="center" wrapText="1"/>
    </xf>
    <xf numFmtId="0" fontId="27" fillId="0" borderId="1" xfId="4" applyFont="1" applyBorder="1" applyAlignment="1">
      <alignment horizontal="center" vertical="center"/>
    </xf>
    <xf numFmtId="0" fontId="27" fillId="16" borderId="77" xfId="4" applyFont="1" applyFill="1" applyBorder="1" applyAlignment="1">
      <alignment horizontal="center" vertical="center"/>
    </xf>
    <xf numFmtId="0" fontId="27" fillId="16" borderId="73" xfId="4" applyFont="1" applyFill="1" applyBorder="1" applyAlignment="1">
      <alignment horizontal="center" vertical="center"/>
    </xf>
    <xf numFmtId="0" fontId="27" fillId="16" borderId="74" xfId="4" applyFont="1" applyFill="1" applyBorder="1" applyAlignment="1">
      <alignment horizontal="center" vertical="center"/>
    </xf>
    <xf numFmtId="9" fontId="30" fillId="0" borderId="77" xfId="4" applyNumberFormat="1" applyFont="1" applyBorder="1" applyAlignment="1">
      <alignment horizontal="center" vertical="center" wrapText="1"/>
    </xf>
    <xf numFmtId="9" fontId="30" fillId="0" borderId="74" xfId="4" applyNumberFormat="1" applyFont="1" applyBorder="1" applyAlignment="1">
      <alignment horizontal="center" vertical="center" wrapText="1"/>
    </xf>
    <xf numFmtId="0" fontId="27" fillId="0" borderId="60" xfId="4" applyFont="1" applyBorder="1" applyAlignment="1">
      <alignment horizontal="center" vertical="center" wrapText="1"/>
    </xf>
    <xf numFmtId="0" fontId="27" fillId="0" borderId="48" xfId="4" applyFont="1" applyBorder="1" applyAlignment="1">
      <alignment horizontal="center" vertical="center" wrapText="1"/>
    </xf>
    <xf numFmtId="0" fontId="27" fillId="0" borderId="2" xfId="4" applyFont="1" applyBorder="1" applyAlignment="1">
      <alignment horizontal="center" vertical="center" wrapText="1"/>
    </xf>
    <xf numFmtId="0" fontId="27" fillId="0" borderId="78" xfId="4" applyFont="1" applyBorder="1" applyAlignment="1">
      <alignment horizontal="center" vertical="center" wrapText="1"/>
    </xf>
    <xf numFmtId="0" fontId="27" fillId="0" borderId="4" xfId="4" applyFont="1" applyBorder="1" applyAlignment="1">
      <alignment horizontal="center" vertical="center" wrapText="1"/>
    </xf>
    <xf numFmtId="0" fontId="27" fillId="0" borderId="6" xfId="4" applyFont="1" applyBorder="1" applyAlignment="1">
      <alignment horizontal="center" vertical="center" wrapText="1"/>
    </xf>
    <xf numFmtId="0" fontId="27" fillId="3" borderId="77" xfId="4" applyFont="1" applyFill="1" applyBorder="1" applyAlignment="1">
      <alignment horizontal="center" vertical="center"/>
    </xf>
    <xf numFmtId="0" fontId="27" fillId="3" borderId="73" xfId="4" applyFont="1" applyFill="1" applyBorder="1" applyAlignment="1">
      <alignment horizontal="center" vertical="center"/>
    </xf>
    <xf numFmtId="0" fontId="27" fillId="3" borderId="74" xfId="4" applyFont="1" applyFill="1" applyBorder="1" applyAlignment="1">
      <alignment horizontal="center" vertical="center"/>
    </xf>
    <xf numFmtId="0" fontId="27" fillId="0" borderId="3" xfId="4" applyFont="1" applyBorder="1" applyAlignment="1">
      <alignment horizontal="center" vertical="center" wrapText="1"/>
    </xf>
    <xf numFmtId="0" fontId="27" fillId="0" borderId="5" xfId="4" applyFont="1" applyBorder="1" applyAlignment="1">
      <alignment horizontal="center" vertical="center" wrapText="1"/>
    </xf>
    <xf numFmtId="0" fontId="27" fillId="0" borderId="73" xfId="4" applyFont="1" applyBorder="1" applyAlignment="1">
      <alignment horizontal="center" vertical="center"/>
    </xf>
    <xf numFmtId="0" fontId="27" fillId="0" borderId="73" xfId="4" applyFont="1" applyBorder="1" applyAlignment="1">
      <alignment horizontal="center" vertical="center" wrapText="1"/>
    </xf>
    <xf numFmtId="9" fontId="30" fillId="0" borderId="1" xfId="4" applyNumberFormat="1" applyFont="1" applyBorder="1" applyAlignment="1">
      <alignment horizontal="center" vertical="center" wrapText="1"/>
    </xf>
    <xf numFmtId="49" fontId="30" fillId="0" borderId="1" xfId="4" applyNumberFormat="1" applyFont="1" applyBorder="1" applyAlignment="1">
      <alignment horizontal="center" vertical="center" wrapText="1"/>
    </xf>
    <xf numFmtId="0" fontId="27" fillId="0" borderId="2" xfId="4" applyFont="1" applyBorder="1" applyAlignment="1">
      <alignment horizontal="center" vertical="center"/>
    </xf>
    <xf numFmtId="0" fontId="27" fillId="0" borderId="3" xfId="4" applyFont="1" applyBorder="1" applyAlignment="1">
      <alignment horizontal="center" vertical="center"/>
    </xf>
    <xf numFmtId="0" fontId="27" fillId="0" borderId="78" xfId="4" applyFont="1" applyBorder="1" applyAlignment="1">
      <alignment horizontal="center" vertical="center"/>
    </xf>
    <xf numFmtId="0" fontId="27" fillId="0" borderId="4" xfId="4" applyFont="1" applyBorder="1" applyAlignment="1">
      <alignment horizontal="center" vertical="center"/>
    </xf>
    <xf numFmtId="0" fontId="27" fillId="0" borderId="5" xfId="4" applyFont="1" applyBorder="1" applyAlignment="1">
      <alignment horizontal="center" vertical="center"/>
    </xf>
    <xf numFmtId="0" fontId="27" fillId="0" borderId="6" xfId="4" applyFont="1" applyBorder="1" applyAlignment="1">
      <alignment horizontal="center" vertical="center"/>
    </xf>
    <xf numFmtId="0" fontId="28" fillId="0" borderId="73" xfId="4" applyFont="1" applyBorder="1" applyAlignment="1">
      <alignment horizontal="center" vertical="center"/>
    </xf>
    <xf numFmtId="49" fontId="30" fillId="0" borderId="77" xfId="4" applyNumberFormat="1" applyFont="1" applyBorder="1" applyAlignment="1">
      <alignment horizontal="center" vertical="center" wrapText="1"/>
    </xf>
    <xf numFmtId="49" fontId="30" fillId="0" borderId="73" xfId="4" applyNumberFormat="1" applyFont="1" applyBorder="1" applyAlignment="1">
      <alignment horizontal="center" vertical="center" wrapText="1"/>
    </xf>
    <xf numFmtId="49" fontId="30" fillId="0" borderId="74" xfId="4" applyNumberFormat="1" applyFont="1" applyBorder="1" applyAlignment="1">
      <alignment horizontal="center" vertical="center" wrapText="1"/>
    </xf>
    <xf numFmtId="0" fontId="27" fillId="0" borderId="1" xfId="4" applyFont="1" applyBorder="1" applyAlignment="1">
      <alignment horizontal="center" vertical="center" wrapText="1"/>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1" xfId="4" applyFont="1" applyBorder="1" applyAlignment="1">
      <alignment horizontal="center"/>
    </xf>
    <xf numFmtId="0" fontId="27" fillId="0" borderId="1" xfId="0" applyFont="1" applyBorder="1" applyAlignment="1">
      <alignment horizontal="center"/>
    </xf>
    <xf numFmtId="49" fontId="27" fillId="0" borderId="1" xfId="0" applyNumberFormat="1" applyFont="1" applyBorder="1" applyAlignment="1">
      <alignment horizontal="center"/>
    </xf>
    <xf numFmtId="0" fontId="30" fillId="0" borderId="2" xfId="4" applyFont="1" applyBorder="1" applyAlignment="1">
      <alignment horizontal="left" vertical="top" wrapText="1"/>
    </xf>
    <xf numFmtId="0" fontId="30" fillId="0" borderId="83" xfId="4" applyFont="1" applyBorder="1" applyAlignment="1">
      <alignment horizontal="left" vertical="top"/>
    </xf>
    <xf numFmtId="0" fontId="30" fillId="0" borderId="84" xfId="4" applyFont="1" applyBorder="1" applyAlignment="1">
      <alignment horizontal="left" vertical="top"/>
    </xf>
    <xf numFmtId="0" fontId="30" fillId="0" borderId="1" xfId="4" applyFont="1" applyBorder="1" applyAlignment="1">
      <alignment horizontal="center" vertical="top" wrapText="1"/>
    </xf>
    <xf numFmtId="0" fontId="28" fillId="0" borderId="0" xfId="4" applyFont="1"/>
    <xf numFmtId="0" fontId="28" fillId="0" borderId="94" xfId="4" applyFont="1" applyBorder="1"/>
    <xf numFmtId="0" fontId="28" fillId="0" borderId="39" xfId="4" applyFont="1" applyBorder="1"/>
    <xf numFmtId="0" fontId="28" fillId="0" borderId="79" xfId="4" applyFont="1" applyBorder="1"/>
    <xf numFmtId="0" fontId="28" fillId="0" borderId="80" xfId="4" applyFont="1" applyBorder="1"/>
    <xf numFmtId="0" fontId="28" fillId="0" borderId="81" xfId="4" applyFont="1" applyBorder="1"/>
    <xf numFmtId="0" fontId="34" fillId="0" borderId="2" xfId="4" applyFont="1" applyBorder="1" applyAlignment="1">
      <alignment horizontal="left" vertical="top" wrapText="1"/>
    </xf>
    <xf numFmtId="0" fontId="32" fillId="0" borderId="0" xfId="4" applyFont="1" applyAlignment="1">
      <alignment horizontal="center" vertical="center" wrapText="1"/>
    </xf>
    <xf numFmtId="0" fontId="34" fillId="0" borderId="82" xfId="4" applyFont="1" applyBorder="1" applyAlignment="1">
      <alignment horizontal="left" vertical="top" wrapText="1"/>
    </xf>
  </cellXfs>
  <cellStyles count="5">
    <cellStyle name="Moneda" xfId="1" builtinId="4"/>
    <cellStyle name="Normal" xfId="0" builtinId="0"/>
    <cellStyle name="Normal 2" xfId="3" xr:uid="{00000000-0005-0000-0000-000002000000}"/>
    <cellStyle name="Normal 3" xfId="4"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GES-GAM-004'!$C$30</c:f>
              <c:strCache>
                <c:ptCount val="1"/>
                <c:pt idx="0">
                  <c:v>Resultado monitoreo</c:v>
                </c:pt>
              </c:strCache>
            </c:strRef>
          </c:tx>
          <c:spPr>
            <a:solidFill>
              <a:srgbClr val="004586"/>
            </a:solidFill>
            <a:ln w="25400">
              <a:noFill/>
            </a:ln>
          </c:spPr>
          <c:invertIfNegative val="0"/>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GES-GAM-004'!$C$31:$C$42</c:f>
              <c:numCache>
                <c:formatCode>0%</c:formatCode>
                <c:ptCount val="12"/>
                <c:pt idx="0">
                  <c:v>0</c:v>
                </c:pt>
                <c:pt idx="1">
                  <c:v>0</c:v>
                </c:pt>
                <c:pt idx="2">
                  <c:v>0</c:v>
                </c:pt>
                <c:pt idx="3">
                  <c:v>0</c:v>
                </c:pt>
                <c:pt idx="4">
                  <c:v>0</c:v>
                </c:pt>
                <c:pt idx="5">
                  <c:v>0</c:v>
                </c:pt>
                <c:pt idx="6">
                  <c:v>0</c:v>
                </c:pt>
                <c:pt idx="7">
                  <c:v>0.87142857142857144</c:v>
                </c:pt>
                <c:pt idx="8">
                  <c:v>0.9726027397260274</c:v>
                </c:pt>
                <c:pt idx="9">
                  <c:v>0</c:v>
                </c:pt>
                <c:pt idx="10">
                  <c:v>0</c:v>
                </c:pt>
                <c:pt idx="11">
                  <c:v>0</c:v>
                </c:pt>
              </c:numCache>
            </c:numRef>
          </c:val>
          <c:extLst>
            <c:ext xmlns:c16="http://schemas.microsoft.com/office/drawing/2014/chart" uri="{C3380CC4-5D6E-409C-BE32-E72D297353CC}">
              <c16:uniqueId val="{00000000-0ABD-4C36-B544-A22964BCD5FE}"/>
            </c:ext>
          </c:extLst>
        </c:ser>
        <c:dLbls>
          <c:showLegendKey val="0"/>
          <c:showVal val="0"/>
          <c:showCatName val="0"/>
          <c:showSerName val="0"/>
          <c:showPercent val="0"/>
          <c:showBubbleSize val="0"/>
        </c:dLbls>
        <c:gapWidth val="150"/>
        <c:axId val="256014504"/>
        <c:axId val="256014896"/>
      </c:barChart>
      <c:lineChart>
        <c:grouping val="standard"/>
        <c:varyColors val="0"/>
        <c:ser>
          <c:idx val="1"/>
          <c:order val="1"/>
          <c:tx>
            <c:strRef>
              <c:f>'IN-PEI GES-GAM-004'!$D$30</c:f>
              <c:strCache>
                <c:ptCount val="1"/>
                <c:pt idx="0">
                  <c:v>Resultado Meta Vigencia</c:v>
                </c:pt>
              </c:strCache>
            </c:strRef>
          </c:tx>
          <c:marker>
            <c:symbol val="none"/>
          </c:marker>
          <c:cat>
            <c:strRef>
              <c:f>'IN-PEI GES-GAM-004'!$B$31:$B$42</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'IN-PEI GES-GAM-004'!$D$31:$D$42</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1-0ABD-4C36-B544-A22964BCD5FE}"/>
            </c:ext>
          </c:extLst>
        </c:ser>
        <c:dLbls>
          <c:showLegendKey val="0"/>
          <c:showVal val="0"/>
          <c:showCatName val="0"/>
          <c:showSerName val="0"/>
          <c:showPercent val="0"/>
          <c:showBubbleSize val="0"/>
        </c:dLbls>
        <c:marker val="1"/>
        <c:smooth val="0"/>
        <c:axId val="256014504"/>
        <c:axId val="256014896"/>
      </c:lineChart>
      <c:catAx>
        <c:axId val="256014504"/>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256014896"/>
        <c:crossesAt val="0"/>
        <c:auto val="1"/>
        <c:lblAlgn val="ctr"/>
        <c:lblOffset val="100"/>
        <c:tickLblSkip val="1"/>
        <c:tickMarkSkip val="1"/>
        <c:noMultiLvlLbl val="0"/>
      </c:catAx>
      <c:valAx>
        <c:axId val="256014896"/>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56014504"/>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GES-GAM-005'!$C$30</c:f>
              <c:strCache>
                <c:ptCount val="1"/>
                <c:pt idx="0">
                  <c:v>Resultado monitoreo</c:v>
                </c:pt>
              </c:strCache>
            </c:strRef>
          </c:tx>
          <c:spPr>
            <a:solidFill>
              <a:srgbClr val="004586"/>
            </a:solidFill>
            <a:ln w="25400">
              <a:noFill/>
            </a:ln>
          </c:spPr>
          <c:invertIfNegative val="0"/>
          <c:cat>
            <c:strRef>
              <c:f>'IN-PEI GES-GAM-005'!$B$31:$B$34</c:f>
              <c:strCache>
                <c:ptCount val="4"/>
                <c:pt idx="0">
                  <c:v>I Trimestre</c:v>
                </c:pt>
                <c:pt idx="1">
                  <c:v>II Trimestre</c:v>
                </c:pt>
                <c:pt idx="2">
                  <c:v>III Trimestre</c:v>
                </c:pt>
                <c:pt idx="3">
                  <c:v>IV Trimestre</c:v>
                </c:pt>
              </c:strCache>
            </c:strRef>
          </c:cat>
          <c:val>
            <c:numRef>
              <c:f>'IN-PEI GES-GAM-005'!$C$31:$C$34</c:f>
              <c:numCache>
                <c:formatCode>0%</c:formatCode>
                <c:ptCount val="4"/>
                <c:pt idx="0">
                  <c:v>0.97384615384615381</c:v>
                </c:pt>
                <c:pt idx="1">
                  <c:v>0.90555555555555556</c:v>
                </c:pt>
                <c:pt idx="2">
                  <c:v>0.88400000000000001</c:v>
                </c:pt>
                <c:pt idx="3">
                  <c:v>0</c:v>
                </c:pt>
              </c:numCache>
            </c:numRef>
          </c:val>
          <c:extLst>
            <c:ext xmlns:c16="http://schemas.microsoft.com/office/drawing/2014/chart" uri="{C3380CC4-5D6E-409C-BE32-E72D297353CC}">
              <c16:uniqueId val="{00000000-EF4D-48E5-AC3C-688FEA8C14EF}"/>
            </c:ext>
          </c:extLst>
        </c:ser>
        <c:dLbls>
          <c:showLegendKey val="0"/>
          <c:showVal val="0"/>
          <c:showCatName val="0"/>
          <c:showSerName val="0"/>
          <c:showPercent val="0"/>
          <c:showBubbleSize val="0"/>
        </c:dLbls>
        <c:gapWidth val="150"/>
        <c:axId val="285849512"/>
        <c:axId val="325573272"/>
      </c:barChart>
      <c:lineChart>
        <c:grouping val="standard"/>
        <c:varyColors val="0"/>
        <c:ser>
          <c:idx val="1"/>
          <c:order val="1"/>
          <c:tx>
            <c:strRef>
              <c:f>'IN-PEI GES-GAM-005'!$D$30</c:f>
              <c:strCache>
                <c:ptCount val="1"/>
                <c:pt idx="0">
                  <c:v>Resultado Meta Vigencia</c:v>
                </c:pt>
              </c:strCache>
            </c:strRef>
          </c:tx>
          <c:marker>
            <c:symbol val="none"/>
          </c:marker>
          <c:cat>
            <c:strRef>
              <c:f>'IN-PEI GES-GAM-005'!$B$31:$B$34</c:f>
              <c:strCache>
                <c:ptCount val="4"/>
                <c:pt idx="0">
                  <c:v>I Trimestre</c:v>
                </c:pt>
                <c:pt idx="1">
                  <c:v>II Trimestre</c:v>
                </c:pt>
                <c:pt idx="2">
                  <c:v>III Trimestre</c:v>
                </c:pt>
                <c:pt idx="3">
                  <c:v>IV Trimestre</c:v>
                </c:pt>
              </c:strCache>
            </c:strRef>
          </c:cat>
          <c:val>
            <c:numRef>
              <c:f>'IN-PEI GES-GAM-005'!$D$31:$D$34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EF4D-48E5-AC3C-688FEA8C14EF}"/>
            </c:ext>
          </c:extLst>
        </c:ser>
        <c:dLbls>
          <c:showLegendKey val="0"/>
          <c:showVal val="0"/>
          <c:showCatName val="0"/>
          <c:showSerName val="0"/>
          <c:showPercent val="0"/>
          <c:showBubbleSize val="0"/>
        </c:dLbls>
        <c:marker val="1"/>
        <c:smooth val="0"/>
        <c:axId val="285849512"/>
        <c:axId val="325573272"/>
      </c:lineChart>
      <c:catAx>
        <c:axId val="285849512"/>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25573272"/>
        <c:crossesAt val="0"/>
        <c:auto val="1"/>
        <c:lblAlgn val="ctr"/>
        <c:lblOffset val="100"/>
        <c:tickLblSkip val="1"/>
        <c:tickMarkSkip val="1"/>
        <c:noMultiLvlLbl val="0"/>
      </c:catAx>
      <c:valAx>
        <c:axId val="32557327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285849512"/>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1851025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1D4E3E50-0783-4B1B-8EB3-0E11BD776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373380</xdr:colOff>
      <xdr:row>0</xdr:row>
      <xdr:rowOff>45720</xdr:rowOff>
    </xdr:from>
    <xdr:to>
      <xdr:col>2</xdr:col>
      <xdr:colOff>248385</xdr:colOff>
      <xdr:row>3</xdr:row>
      <xdr:rowOff>137160</xdr:rowOff>
    </xdr:to>
    <xdr:pic>
      <xdr:nvPicPr>
        <xdr:cNvPr id="3" name="Imagen 22">
          <a:extLst>
            <a:ext uri="{FF2B5EF4-FFF2-40B4-BE49-F238E27FC236}">
              <a16:creationId xmlns:a16="http://schemas.microsoft.com/office/drawing/2014/main" id="{8E776799-D0C9-4530-AAAA-C9F1C79120E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805" y="45720"/>
          <a:ext cx="713205" cy="60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absoluteAnchor>
    <xdr:pos x="5981700" y="10868025"/>
    <xdr:ext cx="6046470" cy="2592705"/>
    <xdr:graphicFrame macro="">
      <xdr:nvGraphicFramePr>
        <xdr:cNvPr id="2" name="Gráfico 3">
          <a:extLst>
            <a:ext uri="{FF2B5EF4-FFF2-40B4-BE49-F238E27FC236}">
              <a16:creationId xmlns:a16="http://schemas.microsoft.com/office/drawing/2014/main" id="{CC98D886-9382-4484-8BDA-7EB65DA8C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441960</xdr:colOff>
      <xdr:row>0</xdr:row>
      <xdr:rowOff>45720</xdr:rowOff>
    </xdr:from>
    <xdr:ext cx="716380" cy="599440"/>
    <xdr:pic>
      <xdr:nvPicPr>
        <xdr:cNvPr id="3" name="Imagen 22">
          <a:extLst>
            <a:ext uri="{FF2B5EF4-FFF2-40B4-BE49-F238E27FC236}">
              <a16:creationId xmlns:a16="http://schemas.microsoft.com/office/drawing/2014/main" id="{D2064D51-4ADE-4B6B-9E18-D9182FA949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 y="45720"/>
          <a:ext cx="716380" cy="599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RCER%20SEGUIMIENTO%20INDICADORES%20ESTRATEGICOS%20GESTION%20AMBIENTAL%2027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GAM-004"/>
    </sheetNames>
    <sheetDataSet>
      <sheetData sheetId="0">
        <row r="30">
          <cell r="C30" t="str">
            <v>Resultado monitoreo</v>
          </cell>
          <cell r="D30" t="str">
            <v>Resultado Meta Vigencia</v>
          </cell>
        </row>
        <row r="31">
          <cell r="B31" t="str">
            <v>Ene</v>
          </cell>
          <cell r="C31">
            <v>0</v>
          </cell>
          <cell r="D31">
            <v>1</v>
          </cell>
        </row>
        <row r="32">
          <cell r="B32" t="str">
            <v>Feb</v>
          </cell>
          <cell r="C32">
            <v>0</v>
          </cell>
          <cell r="D32">
            <v>1</v>
          </cell>
        </row>
        <row r="33">
          <cell r="B33" t="str">
            <v>Mar</v>
          </cell>
          <cell r="C33">
            <v>0</v>
          </cell>
          <cell r="D33">
            <v>1</v>
          </cell>
        </row>
        <row r="34">
          <cell r="B34" t="str">
            <v>Abr</v>
          </cell>
          <cell r="C34">
            <v>0</v>
          </cell>
          <cell r="D34">
            <v>1</v>
          </cell>
        </row>
        <row r="35">
          <cell r="B35" t="str">
            <v>May</v>
          </cell>
          <cell r="C35">
            <v>0</v>
          </cell>
          <cell r="D35">
            <v>1</v>
          </cell>
        </row>
        <row r="36">
          <cell r="B36" t="str">
            <v>Jun</v>
          </cell>
          <cell r="C36">
            <v>0</v>
          </cell>
          <cell r="D36">
            <v>1</v>
          </cell>
        </row>
        <row r="37">
          <cell r="B37" t="str">
            <v>Jul</v>
          </cell>
          <cell r="C37">
            <v>0</v>
          </cell>
          <cell r="D37">
            <v>1</v>
          </cell>
        </row>
        <row r="38">
          <cell r="B38" t="str">
            <v>Ago</v>
          </cell>
          <cell r="C38">
            <v>0.87142857142857144</v>
          </cell>
          <cell r="D38">
            <v>1</v>
          </cell>
        </row>
        <row r="39">
          <cell r="B39" t="str">
            <v>Sep</v>
          </cell>
          <cell r="C39">
            <v>0.9726027397260274</v>
          </cell>
          <cell r="D39">
            <v>1</v>
          </cell>
        </row>
        <row r="40">
          <cell r="B40" t="str">
            <v>Oct</v>
          </cell>
          <cell r="C40">
            <v>0</v>
          </cell>
          <cell r="D40">
            <v>1</v>
          </cell>
        </row>
        <row r="41">
          <cell r="B41" t="str">
            <v>Nov</v>
          </cell>
          <cell r="C41">
            <v>0</v>
          </cell>
          <cell r="D41">
            <v>1</v>
          </cell>
        </row>
        <row r="42">
          <cell r="B42" t="str">
            <v>Dic</v>
          </cell>
          <cell r="C42">
            <v>0</v>
          </cell>
          <cell r="D42">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23"/>
  <sheetViews>
    <sheetView tabSelected="1" topLeftCell="W1" zoomScale="50" zoomScaleNormal="50" workbookViewId="0">
      <selection activeCell="AM34" sqref="AM34:AM37"/>
    </sheetView>
  </sheetViews>
  <sheetFormatPr baseColWidth="10" defaultColWidth="11.42578125" defaultRowHeight="15"/>
  <cols>
    <col min="1" max="1" width="60.85546875" style="1" customWidth="1"/>
    <col min="2" max="2" width="29.28515625" style="1" customWidth="1"/>
    <col min="3" max="3" width="55.42578125" style="1" customWidth="1"/>
    <col min="4" max="4" width="48.5703125" style="1" customWidth="1"/>
    <col min="5" max="5" width="70.42578125" style="1" customWidth="1"/>
    <col min="6" max="6" width="61.7109375" style="1" customWidth="1"/>
    <col min="7" max="9" width="53.28515625" style="1" customWidth="1"/>
    <col min="10" max="10" width="43.7109375" style="1" customWidth="1"/>
    <col min="11" max="11" width="39.28515625" style="1" customWidth="1"/>
    <col min="12" max="12" width="35.42578125" style="1" customWidth="1"/>
    <col min="13" max="13" width="25" style="1" customWidth="1"/>
    <col min="14" max="39" width="11.42578125" style="1"/>
    <col min="40" max="40" width="33.28515625" style="1" customWidth="1"/>
    <col min="41" max="41" width="47.7109375" style="1" customWidth="1"/>
    <col min="42" max="42" width="46.85546875" style="1" customWidth="1"/>
    <col min="43" max="43" width="44.85546875" style="1" customWidth="1"/>
    <col min="44" max="44" width="22.5703125" style="1" customWidth="1"/>
    <col min="45" max="45" width="27.7109375" style="1" customWidth="1"/>
    <col min="46" max="16381" width="11.42578125" style="1"/>
    <col min="16382" max="16384" width="9.140625" style="1" customWidth="1"/>
  </cols>
  <sheetData>
    <row r="1" spans="1:47" ht="24" customHeight="1">
      <c r="A1" s="312"/>
      <c r="B1" s="304" t="s">
        <v>0</v>
      </c>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5"/>
      <c r="AL1" s="305"/>
      <c r="AM1" s="305"/>
      <c r="AN1" s="305"/>
      <c r="AO1" s="305"/>
      <c r="AP1" s="305"/>
      <c r="AQ1" s="305"/>
      <c r="AR1" s="7" t="s">
        <v>1</v>
      </c>
      <c r="AS1" s="30" t="s">
        <v>2</v>
      </c>
      <c r="AT1" s="8"/>
      <c r="AU1" s="8"/>
    </row>
    <row r="2" spans="1:47" ht="24" customHeight="1">
      <c r="A2" s="313"/>
      <c r="B2" s="306"/>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7" t="s">
        <v>3</v>
      </c>
      <c r="AS2" s="30">
        <v>14</v>
      </c>
      <c r="AT2" s="8"/>
      <c r="AU2" s="8"/>
    </row>
    <row r="3" spans="1:47" ht="24" customHeight="1">
      <c r="A3" s="313"/>
      <c r="B3" s="308" t="s">
        <v>4</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7" t="s">
        <v>5</v>
      </c>
      <c r="AS3" s="30" t="s">
        <v>6</v>
      </c>
      <c r="AT3" s="8"/>
      <c r="AU3" s="8"/>
    </row>
    <row r="4" spans="1:47" ht="24" customHeight="1">
      <c r="A4" s="314"/>
      <c r="B4" s="310"/>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c r="AL4" s="311"/>
      <c r="AM4" s="311"/>
      <c r="AN4" s="311"/>
      <c r="AO4" s="311"/>
      <c r="AP4" s="311"/>
      <c r="AQ4" s="311"/>
      <c r="AR4" s="9" t="s">
        <v>7</v>
      </c>
      <c r="AS4" s="31">
        <v>44728</v>
      </c>
      <c r="AT4" s="8"/>
      <c r="AU4" s="8"/>
    </row>
    <row r="5" spans="1:47">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row>
    <row r="6" spans="1:47" ht="15.7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row>
    <row r="7" spans="1:47" ht="15.75" thickBot="1">
      <c r="A7" s="15" t="s">
        <v>8</v>
      </c>
      <c r="B7" s="16"/>
      <c r="C7" s="81">
        <v>44861</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row>
    <row r="8" spans="1:47" ht="15.7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row>
    <row r="9" spans="1:47" ht="15.75" thickBot="1">
      <c r="A9" s="19" t="s">
        <v>9</v>
      </c>
      <c r="B9" s="13"/>
      <c r="C9" s="82">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row>
    <row r="10" spans="1:47" ht="15.7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row>
    <row r="11" spans="1:47" ht="15.75" thickBot="1">
      <c r="A11" s="19" t="s">
        <v>10</v>
      </c>
      <c r="B11" s="16"/>
      <c r="C11" s="82" t="s">
        <v>11</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row>
    <row r="12" spans="1:47" ht="15.7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row>
    <row r="13" spans="1:47" ht="29.25" thickBot="1">
      <c r="A13" s="15" t="s">
        <v>12</v>
      </c>
      <c r="B13" s="13"/>
      <c r="C13" s="82" t="s">
        <v>13</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row>
    <row r="14" spans="1:47" ht="15.7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row>
    <row r="15" spans="1:47" ht="15.75" thickBot="1">
      <c r="A15" s="15" t="s">
        <v>14</v>
      </c>
      <c r="B15" s="16"/>
      <c r="C15" s="82" t="s">
        <v>15</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row>
    <row r="16" spans="1:47" ht="15.75" thickBot="1">
      <c r="A16" s="8"/>
      <c r="B16" s="8"/>
      <c r="C16" s="83"/>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row>
    <row r="17" spans="1:47" ht="66.75" customHeight="1" thickBot="1">
      <c r="A17" s="29" t="s">
        <v>16</v>
      </c>
      <c r="B17"/>
      <c r="C17" s="82" t="s">
        <v>17</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row>
    <row r="18" spans="1:47" ht="16.5">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row>
    <row r="19" spans="1:47" ht="64.5" customHeight="1">
      <c r="A19" s="273" t="s">
        <v>18</v>
      </c>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8"/>
      <c r="AU19" s="8"/>
    </row>
    <row r="20" spans="1:47">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row>
    <row r="21" spans="1:47" ht="15.7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row>
    <row r="22" spans="1:47" ht="18.75" thickBot="1">
      <c r="A22" s="212" t="s">
        <v>19</v>
      </c>
      <c r="B22" s="213"/>
      <c r="C22" s="213"/>
      <c r="D22" s="213"/>
      <c r="E22" s="213"/>
      <c r="F22" s="213"/>
      <c r="G22" s="213"/>
      <c r="H22" s="213"/>
      <c r="I22" s="213"/>
      <c r="J22" s="213"/>
      <c r="K22" s="213"/>
      <c r="L22" s="213"/>
      <c r="M22" s="213"/>
      <c r="N22" s="214" t="s">
        <v>20</v>
      </c>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6"/>
      <c r="AO22" s="217" t="s">
        <v>21</v>
      </c>
      <c r="AP22" s="217"/>
      <c r="AQ22" s="217"/>
      <c r="AR22" s="217"/>
      <c r="AS22" s="218"/>
      <c r="AT22" s="8"/>
      <c r="AU22" s="8"/>
    </row>
    <row r="23" spans="1:47" ht="27.75" customHeight="1" thickBot="1">
      <c r="A23" s="237" t="s">
        <v>22</v>
      </c>
      <c r="B23" s="238"/>
      <c r="C23" s="238"/>
      <c r="D23" s="238"/>
      <c r="E23" s="239"/>
      <c r="F23" s="240" t="s">
        <v>23</v>
      </c>
      <c r="G23" s="241"/>
      <c r="H23" s="241"/>
      <c r="I23" s="241"/>
      <c r="J23" s="241"/>
      <c r="K23" s="241"/>
      <c r="L23" s="241"/>
      <c r="M23" s="242"/>
      <c r="N23" s="235" t="s">
        <v>24</v>
      </c>
      <c r="O23" s="231"/>
      <c r="P23" s="230" t="s">
        <v>25</v>
      </c>
      <c r="Q23" s="231"/>
      <c r="R23" s="230" t="s">
        <v>26</v>
      </c>
      <c r="S23" s="231"/>
      <c r="T23" s="230" t="s">
        <v>27</v>
      </c>
      <c r="U23" s="231"/>
      <c r="V23" s="230" t="s">
        <v>28</v>
      </c>
      <c r="W23" s="231"/>
      <c r="X23" s="230" t="s">
        <v>29</v>
      </c>
      <c r="Y23" s="231"/>
      <c r="Z23" s="230" t="s">
        <v>30</v>
      </c>
      <c r="AA23" s="231"/>
      <c r="AB23" s="230" t="s">
        <v>31</v>
      </c>
      <c r="AC23" s="231"/>
      <c r="AD23" s="230" t="s">
        <v>32</v>
      </c>
      <c r="AE23" s="231"/>
      <c r="AF23" s="230" t="s">
        <v>33</v>
      </c>
      <c r="AG23" s="231"/>
      <c r="AH23" s="230" t="s">
        <v>34</v>
      </c>
      <c r="AI23" s="231"/>
      <c r="AJ23" s="230" t="s">
        <v>35</v>
      </c>
      <c r="AK23" s="231"/>
      <c r="AL23" s="230" t="s">
        <v>36</v>
      </c>
      <c r="AM23" s="231"/>
      <c r="AN23" s="234" t="s">
        <v>37</v>
      </c>
      <c r="AO23" s="219"/>
      <c r="AP23" s="219"/>
      <c r="AQ23" s="220"/>
      <c r="AR23" s="219"/>
      <c r="AS23" s="221"/>
      <c r="AT23" s="8"/>
      <c r="AU23" s="8"/>
    </row>
    <row r="24" spans="1:47" ht="48.75" customHeight="1" thickBot="1">
      <c r="A24" s="236" t="s">
        <v>38</v>
      </c>
      <c r="B24" s="236" t="s">
        <v>39</v>
      </c>
      <c r="C24" s="236" t="s">
        <v>40</v>
      </c>
      <c r="D24" s="236" t="s">
        <v>41</v>
      </c>
      <c r="E24" s="236" t="s">
        <v>42</v>
      </c>
      <c r="F24" s="235" t="s">
        <v>43</v>
      </c>
      <c r="G24" s="230" t="s">
        <v>44</v>
      </c>
      <c r="H24" s="278" t="s">
        <v>45</v>
      </c>
      <c r="I24" s="278" t="s">
        <v>46</v>
      </c>
      <c r="J24" s="274" t="s">
        <v>47</v>
      </c>
      <c r="K24" s="274" t="s">
        <v>48</v>
      </c>
      <c r="L24" s="274" t="s">
        <v>49</v>
      </c>
      <c r="M24" s="274" t="s">
        <v>50</v>
      </c>
      <c r="N24" s="232"/>
      <c r="O24" s="233"/>
      <c r="P24" s="232"/>
      <c r="Q24" s="233"/>
      <c r="R24" s="232"/>
      <c r="S24" s="233"/>
      <c r="T24" s="232"/>
      <c r="U24" s="233"/>
      <c r="V24" s="232"/>
      <c r="W24" s="233"/>
      <c r="X24" s="232"/>
      <c r="Y24" s="233"/>
      <c r="Z24" s="232"/>
      <c r="AA24" s="233"/>
      <c r="AB24" s="232"/>
      <c r="AC24" s="233"/>
      <c r="AD24" s="232"/>
      <c r="AE24" s="233"/>
      <c r="AF24" s="232"/>
      <c r="AG24" s="233"/>
      <c r="AH24" s="232" t="s">
        <v>26</v>
      </c>
      <c r="AI24" s="233"/>
      <c r="AJ24" s="232"/>
      <c r="AK24" s="233"/>
      <c r="AL24" s="232" t="s">
        <v>26</v>
      </c>
      <c r="AM24" s="233"/>
      <c r="AN24" s="234"/>
      <c r="AO24" s="222" t="s">
        <v>51</v>
      </c>
      <c r="AP24" s="224" t="s">
        <v>52</v>
      </c>
      <c r="AQ24" s="257" t="s">
        <v>53</v>
      </c>
      <c r="AR24" s="226" t="s">
        <v>54</v>
      </c>
      <c r="AS24" s="228" t="s">
        <v>55</v>
      </c>
      <c r="AT24" s="8"/>
      <c r="AU24" s="8"/>
    </row>
    <row r="25" spans="1:47" ht="36.75" customHeight="1" thickBot="1">
      <c r="A25" s="236"/>
      <c r="B25" s="236"/>
      <c r="C25" s="236"/>
      <c r="D25" s="236"/>
      <c r="E25" s="236"/>
      <c r="F25" s="235"/>
      <c r="G25" s="230"/>
      <c r="H25" s="274"/>
      <c r="I25" s="274"/>
      <c r="J25" s="274"/>
      <c r="K25" s="274"/>
      <c r="L25" s="274"/>
      <c r="M25" s="274"/>
      <c r="N25" s="24" t="s">
        <v>56</v>
      </c>
      <c r="O25" s="24" t="s">
        <v>57</v>
      </c>
      <c r="P25" s="24" t="s">
        <v>58</v>
      </c>
      <c r="Q25" s="24" t="s">
        <v>59</v>
      </c>
      <c r="R25" s="24" t="s">
        <v>58</v>
      </c>
      <c r="S25" s="24" t="s">
        <v>59</v>
      </c>
      <c r="T25" s="24" t="s">
        <v>58</v>
      </c>
      <c r="U25" s="24" t="s">
        <v>59</v>
      </c>
      <c r="V25" s="24" t="s">
        <v>58</v>
      </c>
      <c r="W25" s="24" t="s">
        <v>59</v>
      </c>
      <c r="X25" s="24" t="s">
        <v>58</v>
      </c>
      <c r="Y25" s="24" t="s">
        <v>59</v>
      </c>
      <c r="Z25" s="24" t="s">
        <v>58</v>
      </c>
      <c r="AA25" s="24" t="s">
        <v>59</v>
      </c>
      <c r="AB25" s="24" t="s">
        <v>58</v>
      </c>
      <c r="AC25" s="24" t="s">
        <v>59</v>
      </c>
      <c r="AD25" s="24" t="s">
        <v>58</v>
      </c>
      <c r="AE25" s="24" t="s">
        <v>59</v>
      </c>
      <c r="AF25" s="24" t="s">
        <v>58</v>
      </c>
      <c r="AG25" s="24" t="s">
        <v>59</v>
      </c>
      <c r="AH25" s="24" t="s">
        <v>58</v>
      </c>
      <c r="AI25" s="24" t="s">
        <v>59</v>
      </c>
      <c r="AJ25" s="24" t="s">
        <v>58</v>
      </c>
      <c r="AK25" s="24" t="s">
        <v>59</v>
      </c>
      <c r="AL25" s="24" t="s">
        <v>58</v>
      </c>
      <c r="AM25" s="24" t="s">
        <v>59</v>
      </c>
      <c r="AN25" s="234"/>
      <c r="AO25" s="223"/>
      <c r="AP25" s="225"/>
      <c r="AQ25" s="258"/>
      <c r="AR25" s="227"/>
      <c r="AS25" s="229"/>
      <c r="AT25" s="8"/>
      <c r="AU25" s="8"/>
    </row>
    <row r="26" spans="1:47" ht="23.25" customHeight="1" thickBot="1">
      <c r="A26" s="187" t="s">
        <v>60</v>
      </c>
      <c r="B26" s="187" t="s">
        <v>61</v>
      </c>
      <c r="C26" s="187" t="s">
        <v>62</v>
      </c>
      <c r="D26" s="187" t="s">
        <v>63</v>
      </c>
      <c r="E26" s="187" t="s">
        <v>64</v>
      </c>
      <c r="F26" s="140" t="s">
        <v>65</v>
      </c>
      <c r="G26" s="139" t="s">
        <v>66</v>
      </c>
      <c r="H26" s="315" t="s">
        <v>67</v>
      </c>
      <c r="I26" s="318" t="s">
        <v>68</v>
      </c>
      <c r="J26" s="152" t="s">
        <v>69</v>
      </c>
      <c r="K26" s="130">
        <v>44621</v>
      </c>
      <c r="L26" s="130">
        <v>44650</v>
      </c>
      <c r="M26" s="121" t="s">
        <v>15</v>
      </c>
      <c r="N26" s="118">
        <v>0.04</v>
      </c>
      <c r="O26" s="118">
        <f>N26*(P26+R26+T26+V26+X26+Z26+AB26+AD26+AF26+AH26+AJ26+AL26)</f>
        <v>0.04</v>
      </c>
      <c r="P26" s="118"/>
      <c r="Q26" s="118"/>
      <c r="R26" s="118"/>
      <c r="S26" s="118"/>
      <c r="T26" s="118">
        <v>1</v>
      </c>
      <c r="U26" s="118">
        <v>1</v>
      </c>
      <c r="V26" s="118"/>
      <c r="W26" s="118"/>
      <c r="X26" s="118"/>
      <c r="Y26" s="118"/>
      <c r="Z26" s="118"/>
      <c r="AA26" s="118"/>
      <c r="AB26" s="118"/>
      <c r="AC26" s="118"/>
      <c r="AD26" s="118"/>
      <c r="AE26" s="118"/>
      <c r="AF26" s="118"/>
      <c r="AG26" s="118"/>
      <c r="AH26" s="118"/>
      <c r="AI26" s="118"/>
      <c r="AJ26" s="118"/>
      <c r="AK26" s="118"/>
      <c r="AL26" s="118"/>
      <c r="AM26" s="118"/>
      <c r="AN26" s="143">
        <f>N26*(Q26+S26+U26+W26+Y26+AA26+AC26+AE26+AG26+AI26+AK26+AM26)</f>
        <v>0.04</v>
      </c>
      <c r="AO26" s="95" t="s">
        <v>70</v>
      </c>
      <c r="AP26" s="95" t="s">
        <v>71</v>
      </c>
      <c r="AQ26" s="95" t="s">
        <v>72</v>
      </c>
      <c r="AR26" s="69">
        <f>Q26+S26+U26</f>
        <v>1</v>
      </c>
      <c r="AS26" s="144">
        <f>SUM(AR26:AR29)</f>
        <v>1</v>
      </c>
      <c r="AT26" s="8"/>
      <c r="AU26" s="8"/>
    </row>
    <row r="27" spans="1:47" ht="23.25" customHeight="1" thickBot="1">
      <c r="A27" s="187"/>
      <c r="B27" s="187"/>
      <c r="C27" s="187"/>
      <c r="D27" s="187"/>
      <c r="E27" s="187"/>
      <c r="F27" s="141"/>
      <c r="G27" s="128"/>
      <c r="H27" s="316"/>
      <c r="I27" s="318"/>
      <c r="J27" s="153"/>
      <c r="K27" s="131"/>
      <c r="L27" s="131"/>
      <c r="M27" s="122"/>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43"/>
      <c r="AO27" s="68" t="s">
        <v>73</v>
      </c>
      <c r="AP27" s="68" t="s">
        <v>73</v>
      </c>
      <c r="AQ27" s="68" t="s">
        <v>73</v>
      </c>
      <c r="AR27" s="69">
        <f>W26+Y26+AA26</f>
        <v>0</v>
      </c>
      <c r="AS27" s="144"/>
      <c r="AT27" s="8"/>
      <c r="AU27" s="8"/>
    </row>
    <row r="28" spans="1:47" ht="23.25" customHeight="1" thickBot="1">
      <c r="A28" s="187"/>
      <c r="B28" s="187"/>
      <c r="C28" s="187"/>
      <c r="D28" s="187"/>
      <c r="E28" s="187"/>
      <c r="F28" s="141"/>
      <c r="G28" s="128"/>
      <c r="H28" s="316"/>
      <c r="I28" s="318"/>
      <c r="J28" s="153"/>
      <c r="K28" s="131"/>
      <c r="L28" s="131"/>
      <c r="M28" s="122"/>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43"/>
      <c r="AO28" s="68" t="s">
        <v>74</v>
      </c>
      <c r="AP28" s="68" t="s">
        <v>74</v>
      </c>
      <c r="AQ28" s="68" t="s">
        <v>74</v>
      </c>
      <c r="AR28" s="69">
        <f>AC26+AE26+AG26</f>
        <v>0</v>
      </c>
      <c r="AS28" s="144"/>
      <c r="AT28" s="8"/>
      <c r="AU28" s="8"/>
    </row>
    <row r="29" spans="1:47" ht="23.25" customHeight="1" thickBot="1">
      <c r="A29" s="187"/>
      <c r="B29" s="187"/>
      <c r="C29" s="187"/>
      <c r="D29" s="187"/>
      <c r="E29" s="187"/>
      <c r="F29" s="142"/>
      <c r="G29" s="129"/>
      <c r="H29" s="317"/>
      <c r="I29" s="318"/>
      <c r="J29" s="154"/>
      <c r="K29" s="132"/>
      <c r="L29" s="132"/>
      <c r="M29" s="123"/>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43"/>
      <c r="AO29" s="68" t="s">
        <v>75</v>
      </c>
      <c r="AP29" s="68" t="s">
        <v>75</v>
      </c>
      <c r="AQ29" s="68" t="s">
        <v>75</v>
      </c>
      <c r="AR29" s="69">
        <f>AI26+AK26+AM26</f>
        <v>0</v>
      </c>
      <c r="AS29" s="144"/>
      <c r="AT29" s="8"/>
      <c r="AU29" s="8"/>
    </row>
    <row r="30" spans="1:47" ht="23.25" customHeight="1" thickBot="1">
      <c r="A30" s="187"/>
      <c r="B30" s="187"/>
      <c r="C30" s="187"/>
      <c r="D30" s="187"/>
      <c r="E30" s="187"/>
      <c r="F30" s="140" t="s">
        <v>76</v>
      </c>
      <c r="G30" s="145" t="s">
        <v>77</v>
      </c>
      <c r="H30" s="162" t="s">
        <v>78</v>
      </c>
      <c r="I30" s="151" t="s">
        <v>79</v>
      </c>
      <c r="J30" s="152" t="s">
        <v>69</v>
      </c>
      <c r="K30" s="130">
        <v>44621</v>
      </c>
      <c r="L30" s="130">
        <v>44925</v>
      </c>
      <c r="M30" s="121" t="s">
        <v>15</v>
      </c>
      <c r="N30" s="118">
        <v>0.04</v>
      </c>
      <c r="O30" s="118">
        <f>N30*(P30+R30+T30+V30+X30+Z30+AB30+AD30+AF30+AH30+AJ30+AL30)</f>
        <v>0.04</v>
      </c>
      <c r="P30" s="118"/>
      <c r="Q30" s="118"/>
      <c r="R30" s="118"/>
      <c r="S30" s="118"/>
      <c r="T30" s="118">
        <v>0.25</v>
      </c>
      <c r="U30" s="118">
        <v>0.25</v>
      </c>
      <c r="V30" s="118"/>
      <c r="W30" s="118"/>
      <c r="X30" s="118"/>
      <c r="Y30" s="118"/>
      <c r="Z30" s="118">
        <v>0.25</v>
      </c>
      <c r="AA30" s="118">
        <v>0.25</v>
      </c>
      <c r="AB30" s="118"/>
      <c r="AC30" s="118"/>
      <c r="AD30" s="118"/>
      <c r="AE30" s="118"/>
      <c r="AF30" s="118">
        <v>0.25</v>
      </c>
      <c r="AG30" s="118">
        <v>0.25</v>
      </c>
      <c r="AH30" s="118"/>
      <c r="AI30" s="118"/>
      <c r="AJ30" s="118"/>
      <c r="AK30" s="118"/>
      <c r="AL30" s="118">
        <v>0.25</v>
      </c>
      <c r="AM30" s="118"/>
      <c r="AN30" s="143">
        <f>N30*(Q30+S30+U30+W30+Y30+AA30+AC30+AE30+AG30+AI30+AK30+AM30)</f>
        <v>0.03</v>
      </c>
      <c r="AO30" s="95" t="s">
        <v>80</v>
      </c>
      <c r="AP30" s="95" t="s">
        <v>81</v>
      </c>
      <c r="AQ30" s="95" t="s">
        <v>72</v>
      </c>
      <c r="AR30" s="69">
        <f>Q30+S30+U30</f>
        <v>0.25</v>
      </c>
      <c r="AS30" s="144">
        <f t="shared" ref="AS30" si="0">SUM(AR30:AR33)</f>
        <v>0.75</v>
      </c>
      <c r="AT30" s="8"/>
      <c r="AU30" s="8"/>
    </row>
    <row r="31" spans="1:47" ht="23.25" customHeight="1" thickBot="1">
      <c r="A31" s="187"/>
      <c r="B31" s="187"/>
      <c r="C31" s="187"/>
      <c r="D31" s="187"/>
      <c r="E31" s="187"/>
      <c r="F31" s="141"/>
      <c r="G31" s="146"/>
      <c r="H31" s="149"/>
      <c r="I31" s="151"/>
      <c r="J31" s="153"/>
      <c r="K31" s="131"/>
      <c r="L31" s="131"/>
      <c r="M31" s="122"/>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43"/>
      <c r="AO31" s="95" t="s">
        <v>82</v>
      </c>
      <c r="AP31" s="95" t="s">
        <v>83</v>
      </c>
      <c r="AQ31" s="95" t="s">
        <v>84</v>
      </c>
      <c r="AR31" s="69">
        <f>W30+Y30+AA30</f>
        <v>0.25</v>
      </c>
      <c r="AS31" s="144"/>
      <c r="AT31" s="8"/>
      <c r="AU31" s="8"/>
    </row>
    <row r="32" spans="1:47" ht="23.25" customHeight="1" thickBot="1">
      <c r="A32" s="187"/>
      <c r="B32" s="187"/>
      <c r="C32" s="187"/>
      <c r="D32" s="187"/>
      <c r="E32" s="187"/>
      <c r="F32" s="141"/>
      <c r="G32" s="146"/>
      <c r="H32" s="149"/>
      <c r="I32" s="151"/>
      <c r="J32" s="153"/>
      <c r="K32" s="131"/>
      <c r="L32" s="131"/>
      <c r="M32" s="122"/>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43"/>
      <c r="AO32" s="95" t="s">
        <v>85</v>
      </c>
      <c r="AP32" s="95" t="s">
        <v>86</v>
      </c>
      <c r="AQ32" s="95" t="s">
        <v>87</v>
      </c>
      <c r="AR32" s="69">
        <f>AC30+AE30+AG30</f>
        <v>0.25</v>
      </c>
      <c r="AS32" s="144"/>
      <c r="AT32" s="8"/>
      <c r="AU32" s="8"/>
    </row>
    <row r="33" spans="1:47" ht="23.25" customHeight="1" thickBot="1">
      <c r="A33" s="187"/>
      <c r="B33" s="187"/>
      <c r="C33" s="187"/>
      <c r="D33" s="187"/>
      <c r="E33" s="187"/>
      <c r="F33" s="142"/>
      <c r="G33" s="147"/>
      <c r="H33" s="150"/>
      <c r="I33" s="151"/>
      <c r="J33" s="154"/>
      <c r="K33" s="132"/>
      <c r="L33" s="132"/>
      <c r="M33" s="123"/>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43"/>
      <c r="AO33" s="68" t="s">
        <v>75</v>
      </c>
      <c r="AP33" s="68" t="s">
        <v>75</v>
      </c>
      <c r="AQ33" s="68" t="s">
        <v>75</v>
      </c>
      <c r="AR33" s="69">
        <f>AI30+AK30+AM30</f>
        <v>0</v>
      </c>
      <c r="AS33" s="144"/>
      <c r="AT33" s="8"/>
      <c r="AU33" s="8"/>
    </row>
    <row r="34" spans="1:47" ht="23.25" customHeight="1" thickBot="1">
      <c r="A34" s="187"/>
      <c r="B34" s="187"/>
      <c r="C34" s="187"/>
      <c r="D34" s="187"/>
      <c r="E34" s="187"/>
      <c r="F34" s="140" t="s">
        <v>88</v>
      </c>
      <c r="G34" s="145" t="s">
        <v>89</v>
      </c>
      <c r="H34" s="148" t="s">
        <v>90</v>
      </c>
      <c r="I34" s="151" t="s">
        <v>91</v>
      </c>
      <c r="J34" s="152" t="s">
        <v>69</v>
      </c>
      <c r="K34" s="130">
        <v>44713</v>
      </c>
      <c r="L34" s="130">
        <v>44925</v>
      </c>
      <c r="M34" s="121" t="s">
        <v>15</v>
      </c>
      <c r="N34" s="118">
        <v>0.04</v>
      </c>
      <c r="O34" s="118">
        <f>N34*(P34+R34+T34+V34+X34+Z34+AB34+AD34+AF34+AH34+AJ34+AL34)</f>
        <v>0.04</v>
      </c>
      <c r="P34" s="118"/>
      <c r="Q34" s="118"/>
      <c r="R34" s="118"/>
      <c r="S34" s="118"/>
      <c r="T34" s="118"/>
      <c r="U34" s="118"/>
      <c r="V34" s="118"/>
      <c r="W34" s="118"/>
      <c r="X34" s="118"/>
      <c r="Y34" s="118"/>
      <c r="Z34" s="118">
        <v>0.5</v>
      </c>
      <c r="AA34" s="118">
        <v>0.5</v>
      </c>
      <c r="AB34" s="118"/>
      <c r="AC34" s="118"/>
      <c r="AD34" s="118"/>
      <c r="AE34" s="118"/>
      <c r="AF34" s="118"/>
      <c r="AG34" s="118"/>
      <c r="AH34" s="118"/>
      <c r="AI34" s="118"/>
      <c r="AJ34" s="118"/>
      <c r="AK34" s="118"/>
      <c r="AL34" s="118">
        <v>0.5</v>
      </c>
      <c r="AM34" s="118"/>
      <c r="AN34" s="143">
        <f>N34*(Q34+S34+U34+W34+Y34+AA34+AC34+AE34+AG34+AI34+AK34+AM34)</f>
        <v>0.02</v>
      </c>
      <c r="AO34" s="68" t="s">
        <v>92</v>
      </c>
      <c r="AP34" s="68" t="s">
        <v>92</v>
      </c>
      <c r="AQ34" s="68" t="s">
        <v>92</v>
      </c>
      <c r="AR34" s="69">
        <f>Q34+S34+U34</f>
        <v>0</v>
      </c>
      <c r="AS34" s="144">
        <f t="shared" ref="AS34" si="1">SUM(AR34:AR37)</f>
        <v>0.5</v>
      </c>
      <c r="AT34" s="8"/>
      <c r="AU34" s="8"/>
    </row>
    <row r="35" spans="1:47" ht="23.25" customHeight="1" thickBot="1">
      <c r="A35" s="187"/>
      <c r="B35" s="187"/>
      <c r="C35" s="187"/>
      <c r="D35" s="187"/>
      <c r="E35" s="187"/>
      <c r="F35" s="141"/>
      <c r="G35" s="146"/>
      <c r="H35" s="149"/>
      <c r="I35" s="151"/>
      <c r="J35" s="153"/>
      <c r="K35" s="131"/>
      <c r="L35" s="131"/>
      <c r="M35" s="122"/>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43"/>
      <c r="AO35" s="95" t="s">
        <v>93</v>
      </c>
      <c r="AP35" s="95" t="s">
        <v>94</v>
      </c>
      <c r="AQ35" s="95" t="s">
        <v>95</v>
      </c>
      <c r="AR35" s="69">
        <f>W34+Y34+AA34</f>
        <v>0.5</v>
      </c>
      <c r="AS35" s="144"/>
      <c r="AT35" s="8"/>
      <c r="AU35" s="8"/>
    </row>
    <row r="36" spans="1:47" ht="23.25" customHeight="1" thickBot="1">
      <c r="A36" s="187"/>
      <c r="B36" s="187"/>
      <c r="C36" s="187"/>
      <c r="D36" s="187"/>
      <c r="E36" s="187"/>
      <c r="F36" s="141"/>
      <c r="G36" s="146"/>
      <c r="H36" s="149"/>
      <c r="I36" s="151"/>
      <c r="J36" s="153"/>
      <c r="K36" s="131"/>
      <c r="L36" s="131"/>
      <c r="M36" s="122"/>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43"/>
      <c r="AO36" s="68" t="s">
        <v>74</v>
      </c>
      <c r="AP36" s="68" t="s">
        <v>74</v>
      </c>
      <c r="AQ36" s="68" t="s">
        <v>74</v>
      </c>
      <c r="AR36" s="69">
        <f>AC34+AE34+AG34</f>
        <v>0</v>
      </c>
      <c r="AS36" s="144"/>
      <c r="AT36" s="8"/>
      <c r="AU36" s="8"/>
    </row>
    <row r="37" spans="1:47" ht="23.25" customHeight="1" thickBot="1">
      <c r="A37" s="187"/>
      <c r="B37" s="187"/>
      <c r="C37" s="187"/>
      <c r="D37" s="187"/>
      <c r="E37" s="187"/>
      <c r="F37" s="142"/>
      <c r="G37" s="147"/>
      <c r="H37" s="150"/>
      <c r="I37" s="151"/>
      <c r="J37" s="154"/>
      <c r="K37" s="132"/>
      <c r="L37" s="132"/>
      <c r="M37" s="123"/>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43"/>
      <c r="AO37" s="68" t="s">
        <v>75</v>
      </c>
      <c r="AP37" s="68" t="s">
        <v>75</v>
      </c>
      <c r="AQ37" s="68" t="s">
        <v>75</v>
      </c>
      <c r="AR37" s="69">
        <f>AI34+AK34+AM34</f>
        <v>0</v>
      </c>
      <c r="AS37" s="144"/>
      <c r="AT37" s="8"/>
      <c r="AU37" s="8"/>
    </row>
    <row r="38" spans="1:47" ht="23.25" customHeight="1" thickBot="1">
      <c r="A38" s="187"/>
      <c r="B38" s="187"/>
      <c r="C38" s="187"/>
      <c r="D38" s="187"/>
      <c r="E38" s="187"/>
      <c r="F38" s="140" t="s">
        <v>96</v>
      </c>
      <c r="G38" s="145" t="s">
        <v>97</v>
      </c>
      <c r="H38" s="145" t="s">
        <v>98</v>
      </c>
      <c r="I38" s="158" t="s">
        <v>99</v>
      </c>
      <c r="J38" s="152" t="s">
        <v>69</v>
      </c>
      <c r="K38" s="130">
        <v>44593</v>
      </c>
      <c r="L38" s="130">
        <v>44834</v>
      </c>
      <c r="M38" s="121" t="s">
        <v>15</v>
      </c>
      <c r="N38" s="118">
        <v>0.04</v>
      </c>
      <c r="O38" s="118">
        <f>N38*(P38+R38+T38+V38+X38+Z38+AB38+AD38+AF38+AH38+AJ38+AL38)</f>
        <v>0.04</v>
      </c>
      <c r="P38" s="118"/>
      <c r="Q38" s="118"/>
      <c r="R38" s="118">
        <v>0.5</v>
      </c>
      <c r="S38" s="118">
        <v>0.15</v>
      </c>
      <c r="T38" s="118"/>
      <c r="U38" s="118">
        <v>0.44</v>
      </c>
      <c r="V38" s="118"/>
      <c r="W38" s="118"/>
      <c r="X38" s="118"/>
      <c r="Y38" s="118"/>
      <c r="Z38" s="118"/>
      <c r="AA38" s="118"/>
      <c r="AB38" s="118"/>
      <c r="AC38" s="118">
        <v>0.41</v>
      </c>
      <c r="AD38" s="118">
        <v>0.5</v>
      </c>
      <c r="AE38" s="118"/>
      <c r="AF38" s="118"/>
      <c r="AG38" s="118"/>
      <c r="AH38" s="118"/>
      <c r="AI38" s="118"/>
      <c r="AJ38" s="118"/>
      <c r="AK38" s="118"/>
      <c r="AL38" s="118"/>
      <c r="AM38" s="118"/>
      <c r="AN38" s="143">
        <f>N38*(Q38+S38+U38+W38+Y38+AA38+AC38+AE38+AG38+AI38+AK38+AM38)</f>
        <v>0.04</v>
      </c>
      <c r="AO38" s="96" t="s">
        <v>100</v>
      </c>
      <c r="AP38" s="95" t="s">
        <v>101</v>
      </c>
      <c r="AQ38" s="95" t="s">
        <v>72</v>
      </c>
      <c r="AR38" s="69">
        <f>Q38+S38+U38</f>
        <v>0.59</v>
      </c>
      <c r="AS38" s="144">
        <f t="shared" ref="AS38" si="2">SUM(AR38:AR41)</f>
        <v>1</v>
      </c>
      <c r="AT38" s="8"/>
      <c r="AU38" s="8"/>
    </row>
    <row r="39" spans="1:47" ht="23.25" customHeight="1" thickBot="1">
      <c r="A39" s="187"/>
      <c r="B39" s="187"/>
      <c r="C39" s="187"/>
      <c r="D39" s="187"/>
      <c r="E39" s="187"/>
      <c r="F39" s="141"/>
      <c r="G39" s="146"/>
      <c r="H39" s="146"/>
      <c r="I39" s="158"/>
      <c r="J39" s="153"/>
      <c r="K39" s="131"/>
      <c r="L39" s="131"/>
      <c r="M39" s="122"/>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43"/>
      <c r="AO39" s="68" t="s">
        <v>73</v>
      </c>
      <c r="AP39" s="68" t="s">
        <v>73</v>
      </c>
      <c r="AQ39" s="68" t="s">
        <v>73</v>
      </c>
      <c r="AR39" s="69">
        <f>W38+Y38+AA38</f>
        <v>0</v>
      </c>
      <c r="AS39" s="144"/>
      <c r="AT39" s="8"/>
      <c r="AU39" s="8"/>
    </row>
    <row r="40" spans="1:47" ht="23.25" customHeight="1" thickBot="1">
      <c r="A40" s="187"/>
      <c r="B40" s="187"/>
      <c r="C40" s="187"/>
      <c r="D40" s="187"/>
      <c r="E40" s="187"/>
      <c r="F40" s="141"/>
      <c r="G40" s="146"/>
      <c r="H40" s="146"/>
      <c r="I40" s="158"/>
      <c r="J40" s="153"/>
      <c r="K40" s="131"/>
      <c r="L40" s="131"/>
      <c r="M40" s="122"/>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43"/>
      <c r="AO40" s="95" t="s">
        <v>102</v>
      </c>
      <c r="AP40" s="95" t="s">
        <v>103</v>
      </c>
      <c r="AQ40" s="95" t="s">
        <v>104</v>
      </c>
      <c r="AR40" s="69">
        <f>AC38+AE38+AG38</f>
        <v>0.41</v>
      </c>
      <c r="AS40" s="144"/>
      <c r="AT40" s="8"/>
      <c r="AU40" s="8"/>
    </row>
    <row r="41" spans="1:47" ht="23.25" customHeight="1" thickBot="1">
      <c r="A41" s="187"/>
      <c r="B41" s="187"/>
      <c r="C41" s="187"/>
      <c r="D41" s="187"/>
      <c r="E41" s="187"/>
      <c r="F41" s="142"/>
      <c r="G41" s="147"/>
      <c r="H41" s="147"/>
      <c r="I41" s="158"/>
      <c r="J41" s="154"/>
      <c r="K41" s="132"/>
      <c r="L41" s="132"/>
      <c r="M41" s="123"/>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43"/>
      <c r="AO41" s="68" t="s">
        <v>75</v>
      </c>
      <c r="AP41" s="68" t="s">
        <v>75</v>
      </c>
      <c r="AQ41" s="68" t="s">
        <v>75</v>
      </c>
      <c r="AR41" s="69">
        <f>AI38+AK38+AM38</f>
        <v>0</v>
      </c>
      <c r="AS41" s="144"/>
      <c r="AT41" s="8"/>
      <c r="AU41" s="8"/>
    </row>
    <row r="42" spans="1:47" ht="23.25" customHeight="1" thickBot="1">
      <c r="A42" s="187"/>
      <c r="B42" s="187"/>
      <c r="C42" s="187"/>
      <c r="D42" s="187"/>
      <c r="E42" s="187"/>
      <c r="F42" s="140" t="s">
        <v>105</v>
      </c>
      <c r="G42" s="145" t="s">
        <v>106</v>
      </c>
      <c r="H42" s="145" t="s">
        <v>107</v>
      </c>
      <c r="I42" s="151" t="s">
        <v>99</v>
      </c>
      <c r="J42" s="152" t="s">
        <v>69</v>
      </c>
      <c r="K42" s="130">
        <v>44652</v>
      </c>
      <c r="L42" s="130">
        <v>44834</v>
      </c>
      <c r="M42" s="121" t="s">
        <v>15</v>
      </c>
      <c r="N42" s="118">
        <v>0.04</v>
      </c>
      <c r="O42" s="118">
        <f>N42*(P42+R42+T42+V42+X42+Z42+AB42+AD42+AF42+AH42+AJ42+AL42)</f>
        <v>0.04</v>
      </c>
      <c r="P42" s="118"/>
      <c r="Q42" s="118"/>
      <c r="R42" s="118"/>
      <c r="S42" s="118">
        <v>0.125</v>
      </c>
      <c r="T42" s="118"/>
      <c r="U42" s="118">
        <v>0.15</v>
      </c>
      <c r="V42" s="118">
        <v>0.5</v>
      </c>
      <c r="W42" s="118">
        <v>0.06</v>
      </c>
      <c r="X42" s="118"/>
      <c r="Y42" s="118">
        <v>0.06</v>
      </c>
      <c r="Z42" s="118"/>
      <c r="AA42" s="118">
        <v>0.1</v>
      </c>
      <c r="AB42" s="118"/>
      <c r="AC42" s="118"/>
      <c r="AD42" s="118"/>
      <c r="AE42" s="118"/>
      <c r="AF42" s="118">
        <v>0.5</v>
      </c>
      <c r="AG42" s="118">
        <v>0</v>
      </c>
      <c r="AH42" s="118"/>
      <c r="AI42" s="118"/>
      <c r="AJ42" s="118"/>
      <c r="AK42" s="118"/>
      <c r="AL42" s="118"/>
      <c r="AM42" s="118"/>
      <c r="AN42" s="143">
        <f>N42*(Q42+S42+U42+W42+Y42+AA42+AC42+AE42+AG42+AI42+AK42+AM42)</f>
        <v>1.9800000000000002E-2</v>
      </c>
      <c r="AO42" s="68" t="s">
        <v>92</v>
      </c>
      <c r="AP42" s="68" t="s">
        <v>92</v>
      </c>
      <c r="AQ42" s="68" t="s">
        <v>92</v>
      </c>
      <c r="AR42" s="69">
        <f>Q42+S42+U42</f>
        <v>0.27500000000000002</v>
      </c>
      <c r="AS42" s="144">
        <f t="shared" ref="AS42" si="3">SUM(AR42:AR45)</f>
        <v>0.495</v>
      </c>
      <c r="AT42" s="8"/>
      <c r="AU42" s="8"/>
    </row>
    <row r="43" spans="1:47" ht="23.25" customHeight="1" thickBot="1">
      <c r="A43" s="187"/>
      <c r="B43" s="187"/>
      <c r="C43" s="187"/>
      <c r="D43" s="187"/>
      <c r="E43" s="187"/>
      <c r="F43" s="141"/>
      <c r="G43" s="146"/>
      <c r="H43" s="146"/>
      <c r="I43" s="151"/>
      <c r="J43" s="153"/>
      <c r="K43" s="131"/>
      <c r="L43" s="131"/>
      <c r="M43" s="122"/>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43"/>
      <c r="AO43" s="96" t="s">
        <v>108</v>
      </c>
      <c r="AP43" s="95" t="s">
        <v>109</v>
      </c>
      <c r="AQ43" s="95" t="s">
        <v>84</v>
      </c>
      <c r="AR43" s="69">
        <f>W42+Y42+AA42</f>
        <v>0.22</v>
      </c>
      <c r="AS43" s="144"/>
      <c r="AT43" s="8"/>
      <c r="AU43" s="8"/>
    </row>
    <row r="44" spans="1:47" ht="23.25" customHeight="1" thickBot="1">
      <c r="A44" s="187"/>
      <c r="B44" s="187"/>
      <c r="C44" s="187"/>
      <c r="D44" s="187"/>
      <c r="E44" s="187"/>
      <c r="F44" s="141"/>
      <c r="G44" s="146"/>
      <c r="H44" s="146"/>
      <c r="I44" s="151"/>
      <c r="J44" s="153"/>
      <c r="K44" s="131"/>
      <c r="L44" s="131"/>
      <c r="M44" s="122"/>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43"/>
      <c r="AO44" s="95" t="s">
        <v>110</v>
      </c>
      <c r="AP44" s="95" t="s">
        <v>111</v>
      </c>
      <c r="AQ44" s="95" t="s">
        <v>112</v>
      </c>
      <c r="AR44" s="69">
        <f>AC42+AE42+AG42</f>
        <v>0</v>
      </c>
      <c r="AS44" s="144"/>
      <c r="AT44" s="8"/>
      <c r="AU44" s="8"/>
    </row>
    <row r="45" spans="1:47" ht="23.25" customHeight="1" thickBot="1">
      <c r="A45" s="187"/>
      <c r="B45" s="187"/>
      <c r="C45" s="187"/>
      <c r="D45" s="187"/>
      <c r="E45" s="187"/>
      <c r="F45" s="142"/>
      <c r="G45" s="147"/>
      <c r="H45" s="147"/>
      <c r="I45" s="151"/>
      <c r="J45" s="154"/>
      <c r="K45" s="132"/>
      <c r="L45" s="132"/>
      <c r="M45" s="123"/>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43"/>
      <c r="AO45" s="68" t="s">
        <v>75</v>
      </c>
      <c r="AP45" s="68" t="s">
        <v>75</v>
      </c>
      <c r="AQ45" s="68" t="s">
        <v>75</v>
      </c>
      <c r="AR45" s="69">
        <f>AI42+AK42+AM42</f>
        <v>0</v>
      </c>
      <c r="AS45" s="144"/>
      <c r="AT45" s="8"/>
      <c r="AU45" s="8"/>
    </row>
    <row r="46" spans="1:47" ht="23.25" customHeight="1" thickBot="1">
      <c r="A46" s="187"/>
      <c r="B46" s="187"/>
      <c r="C46" s="187"/>
      <c r="D46" s="187"/>
      <c r="E46" s="187"/>
      <c r="F46" s="140" t="s">
        <v>113</v>
      </c>
      <c r="G46" s="145" t="s">
        <v>114</v>
      </c>
      <c r="H46" s="145" t="s">
        <v>115</v>
      </c>
      <c r="I46" s="151" t="s">
        <v>116</v>
      </c>
      <c r="J46" s="152" t="s">
        <v>69</v>
      </c>
      <c r="K46" s="130">
        <v>44713</v>
      </c>
      <c r="L46" s="130">
        <v>44925</v>
      </c>
      <c r="M46" s="121" t="s">
        <v>15</v>
      </c>
      <c r="N46" s="118">
        <v>0.04</v>
      </c>
      <c r="O46" s="118">
        <f>N46*(P46+R46+T46+V46+X46+Z46+AB46+AD46+AF46+AH46+AJ46+AL46)</f>
        <v>0.04</v>
      </c>
      <c r="P46" s="118"/>
      <c r="Q46" s="118"/>
      <c r="R46" s="118"/>
      <c r="S46" s="118"/>
      <c r="T46" s="118"/>
      <c r="U46" s="118"/>
      <c r="V46" s="118"/>
      <c r="W46" s="118"/>
      <c r="X46" s="118"/>
      <c r="Y46" s="118"/>
      <c r="Z46" s="118">
        <v>0.4</v>
      </c>
      <c r="AA46" s="118">
        <v>0.3</v>
      </c>
      <c r="AB46" s="118"/>
      <c r="AC46" s="118"/>
      <c r="AD46" s="118"/>
      <c r="AE46" s="118"/>
      <c r="AF46" s="118"/>
      <c r="AG46" s="118"/>
      <c r="AH46" s="118"/>
      <c r="AI46" s="118"/>
      <c r="AJ46" s="118"/>
      <c r="AK46" s="118"/>
      <c r="AL46" s="118">
        <v>0.6</v>
      </c>
      <c r="AM46" s="118"/>
      <c r="AN46" s="143">
        <f>N46*(Q46+S46+U46+W46+Y46+AA46+AC46+AE46+AG46+AI46+AK46+AM46)</f>
        <v>1.2E-2</v>
      </c>
      <c r="AO46" s="68" t="s">
        <v>92</v>
      </c>
      <c r="AP46" s="68" t="s">
        <v>92</v>
      </c>
      <c r="AQ46" s="68" t="s">
        <v>92</v>
      </c>
      <c r="AR46" s="69">
        <f>Q46+S46+U46</f>
        <v>0</v>
      </c>
      <c r="AS46" s="144">
        <f t="shared" ref="AS46" si="4">SUM(AR46:AR49)</f>
        <v>0.3</v>
      </c>
      <c r="AT46" s="8"/>
      <c r="AU46" s="8"/>
    </row>
    <row r="47" spans="1:47" ht="23.25" customHeight="1" thickBot="1">
      <c r="A47" s="187"/>
      <c r="B47" s="187"/>
      <c r="C47" s="187"/>
      <c r="D47" s="187"/>
      <c r="E47" s="187"/>
      <c r="F47" s="141"/>
      <c r="G47" s="146"/>
      <c r="H47" s="146"/>
      <c r="I47" s="151"/>
      <c r="J47" s="153"/>
      <c r="K47" s="131"/>
      <c r="L47" s="131"/>
      <c r="M47" s="122"/>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43"/>
      <c r="AO47" s="96" t="s">
        <v>117</v>
      </c>
      <c r="AP47" s="95" t="s">
        <v>118</v>
      </c>
      <c r="AQ47" s="95" t="s">
        <v>84</v>
      </c>
      <c r="AR47" s="69">
        <f>W46+Y46+AA46</f>
        <v>0.3</v>
      </c>
      <c r="AS47" s="144"/>
      <c r="AT47" s="8"/>
      <c r="AU47" s="8"/>
    </row>
    <row r="48" spans="1:47" ht="23.25" customHeight="1" thickBot="1">
      <c r="A48" s="187"/>
      <c r="B48" s="187"/>
      <c r="C48" s="187"/>
      <c r="D48" s="187"/>
      <c r="E48" s="187"/>
      <c r="F48" s="141"/>
      <c r="G48" s="146"/>
      <c r="H48" s="146"/>
      <c r="I48" s="151"/>
      <c r="J48" s="153"/>
      <c r="K48" s="131"/>
      <c r="L48" s="131"/>
      <c r="M48" s="122"/>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43"/>
      <c r="AO48" s="68" t="s">
        <v>74</v>
      </c>
      <c r="AP48" s="68" t="s">
        <v>74</v>
      </c>
      <c r="AQ48" s="68" t="s">
        <v>74</v>
      </c>
      <c r="AR48" s="69">
        <f>AC46+AE46+AG46</f>
        <v>0</v>
      </c>
      <c r="AS48" s="144"/>
      <c r="AT48" s="8"/>
      <c r="AU48" s="8"/>
    </row>
    <row r="49" spans="1:47" ht="23.25" customHeight="1" thickBot="1">
      <c r="A49" s="187"/>
      <c r="B49" s="187"/>
      <c r="C49" s="187"/>
      <c r="D49" s="187"/>
      <c r="E49" s="187"/>
      <c r="F49" s="142"/>
      <c r="G49" s="147"/>
      <c r="H49" s="147"/>
      <c r="I49" s="151"/>
      <c r="J49" s="154"/>
      <c r="K49" s="132"/>
      <c r="L49" s="132"/>
      <c r="M49" s="123"/>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43"/>
      <c r="AO49" s="68" t="s">
        <v>75</v>
      </c>
      <c r="AP49" s="68" t="s">
        <v>75</v>
      </c>
      <c r="AQ49" s="68" t="s">
        <v>75</v>
      </c>
      <c r="AR49" s="69">
        <f>AI46+AK46+AM46</f>
        <v>0</v>
      </c>
      <c r="AS49" s="144"/>
      <c r="AT49" s="8"/>
      <c r="AU49" s="8"/>
    </row>
    <row r="50" spans="1:47" ht="23.25" customHeight="1" thickBot="1">
      <c r="A50" s="187"/>
      <c r="B50" s="187"/>
      <c r="C50" s="187"/>
      <c r="D50" s="187"/>
      <c r="E50" s="187"/>
      <c r="F50" s="140" t="s">
        <v>119</v>
      </c>
      <c r="G50" s="145" t="s">
        <v>120</v>
      </c>
      <c r="H50" s="148" t="s">
        <v>121</v>
      </c>
      <c r="I50" s="151" t="s">
        <v>122</v>
      </c>
      <c r="J50" s="152" t="s">
        <v>69</v>
      </c>
      <c r="K50" s="130">
        <v>44682</v>
      </c>
      <c r="L50" s="130">
        <v>44895</v>
      </c>
      <c r="M50" s="121" t="s">
        <v>15</v>
      </c>
      <c r="N50" s="118">
        <v>0.04</v>
      </c>
      <c r="O50" s="118">
        <f>N50*(P50+R50+T50+V50+X50+Z50+AB50+AD50+AF50+AH50+AJ50+AL50)</f>
        <v>0.04</v>
      </c>
      <c r="P50" s="118"/>
      <c r="Q50" s="118"/>
      <c r="R50" s="118"/>
      <c r="S50" s="118"/>
      <c r="T50" s="118"/>
      <c r="U50" s="118"/>
      <c r="V50" s="118"/>
      <c r="W50" s="118"/>
      <c r="X50" s="118">
        <v>0.5</v>
      </c>
      <c r="Y50" s="118">
        <v>0.25</v>
      </c>
      <c r="Z50" s="118"/>
      <c r="AA50" s="118"/>
      <c r="AB50" s="118"/>
      <c r="AC50" s="118">
        <v>0.25</v>
      </c>
      <c r="AD50" s="118"/>
      <c r="AE50" s="118"/>
      <c r="AF50" s="118"/>
      <c r="AG50" s="118"/>
      <c r="AH50" s="118"/>
      <c r="AI50" s="118"/>
      <c r="AJ50" s="118">
        <v>0.5</v>
      </c>
      <c r="AK50" s="118"/>
      <c r="AL50" s="118"/>
      <c r="AM50" s="118"/>
      <c r="AN50" s="143">
        <f>N50*(Q50+S50+U50+W50+Y50+AA50+AC50+AE50+AG50+AI50+AK50+AM50)</f>
        <v>0.02</v>
      </c>
      <c r="AO50" s="68" t="s">
        <v>92</v>
      </c>
      <c r="AP50" s="68" t="s">
        <v>92</v>
      </c>
      <c r="AQ50" s="68" t="s">
        <v>92</v>
      </c>
      <c r="AR50" s="69">
        <f>Q50+S50+U50</f>
        <v>0</v>
      </c>
      <c r="AS50" s="144">
        <f t="shared" ref="AS50" si="5">SUM(AR50:AR53)</f>
        <v>0.5</v>
      </c>
      <c r="AT50" s="8"/>
      <c r="AU50" s="8"/>
    </row>
    <row r="51" spans="1:47" ht="23.25" customHeight="1" thickBot="1">
      <c r="A51" s="187"/>
      <c r="B51" s="187"/>
      <c r="C51" s="187"/>
      <c r="D51" s="187"/>
      <c r="E51" s="187"/>
      <c r="F51" s="141"/>
      <c r="G51" s="146"/>
      <c r="H51" s="149"/>
      <c r="I51" s="151"/>
      <c r="J51" s="153"/>
      <c r="K51" s="131"/>
      <c r="L51" s="131"/>
      <c r="M51" s="122"/>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43"/>
      <c r="AO51" s="95" t="s">
        <v>123</v>
      </c>
      <c r="AP51" s="95" t="s">
        <v>124</v>
      </c>
      <c r="AQ51" s="95" t="s">
        <v>125</v>
      </c>
      <c r="AR51" s="69">
        <f>W50+Y50+AA50</f>
        <v>0.25</v>
      </c>
      <c r="AS51" s="144"/>
      <c r="AT51" s="8"/>
      <c r="AU51" s="8"/>
    </row>
    <row r="52" spans="1:47" ht="23.25" customHeight="1" thickBot="1">
      <c r="A52" s="187"/>
      <c r="B52" s="187"/>
      <c r="C52" s="187"/>
      <c r="D52" s="187"/>
      <c r="E52" s="187"/>
      <c r="F52" s="141"/>
      <c r="G52" s="146"/>
      <c r="H52" s="149"/>
      <c r="I52" s="151"/>
      <c r="J52" s="153"/>
      <c r="K52" s="131"/>
      <c r="L52" s="131"/>
      <c r="M52" s="122"/>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43"/>
      <c r="AO52" s="97" t="s">
        <v>126</v>
      </c>
      <c r="AP52" s="97" t="s">
        <v>127</v>
      </c>
      <c r="AQ52" s="97" t="s">
        <v>128</v>
      </c>
      <c r="AR52" s="69">
        <f>AC50+AE50+AG50</f>
        <v>0.25</v>
      </c>
      <c r="AS52" s="144"/>
      <c r="AT52" s="8"/>
      <c r="AU52" s="8"/>
    </row>
    <row r="53" spans="1:47" ht="23.25" customHeight="1" thickBot="1">
      <c r="A53" s="187"/>
      <c r="B53" s="187"/>
      <c r="C53" s="187"/>
      <c r="D53" s="187"/>
      <c r="E53" s="187"/>
      <c r="F53" s="142"/>
      <c r="G53" s="147"/>
      <c r="H53" s="150"/>
      <c r="I53" s="151"/>
      <c r="J53" s="154"/>
      <c r="K53" s="132"/>
      <c r="L53" s="132"/>
      <c r="M53" s="123"/>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c r="AN53" s="143"/>
      <c r="AO53" s="68" t="s">
        <v>75</v>
      </c>
      <c r="AP53" s="68" t="s">
        <v>75</v>
      </c>
      <c r="AQ53" s="68" t="s">
        <v>75</v>
      </c>
      <c r="AR53" s="69">
        <f>AI50+AK50+AM50</f>
        <v>0</v>
      </c>
      <c r="AS53" s="144"/>
      <c r="AT53" s="8"/>
      <c r="AU53" s="8"/>
    </row>
    <row r="54" spans="1:47" ht="23.25" customHeight="1" thickBot="1">
      <c r="A54" s="187"/>
      <c r="B54" s="187"/>
      <c r="C54" s="187"/>
      <c r="D54" s="187"/>
      <c r="E54" s="187"/>
      <c r="F54" s="140" t="s">
        <v>129</v>
      </c>
      <c r="G54" s="145" t="s">
        <v>130</v>
      </c>
      <c r="H54" s="148" t="s">
        <v>131</v>
      </c>
      <c r="I54" s="151" t="s">
        <v>132</v>
      </c>
      <c r="J54" s="152" t="s">
        <v>69</v>
      </c>
      <c r="K54" s="130">
        <v>44621</v>
      </c>
      <c r="L54" s="130">
        <v>44865</v>
      </c>
      <c r="M54" s="121" t="s">
        <v>15</v>
      </c>
      <c r="N54" s="118">
        <v>0.04</v>
      </c>
      <c r="O54" s="118">
        <f>N54*(P54+R54+T54+V54+X54+Z54+AB54+AD54+AF54+AH54+AJ54+AL54)</f>
        <v>0.04</v>
      </c>
      <c r="P54" s="118"/>
      <c r="Q54" s="118">
        <v>0.03</v>
      </c>
      <c r="R54" s="118"/>
      <c r="S54" s="118">
        <v>0.06</v>
      </c>
      <c r="T54" s="118">
        <v>0.5</v>
      </c>
      <c r="U54" s="118">
        <v>0.47</v>
      </c>
      <c r="V54" s="118"/>
      <c r="W54" s="118">
        <v>0.12</v>
      </c>
      <c r="X54" s="118"/>
      <c r="Y54" s="118"/>
      <c r="Z54" s="118"/>
      <c r="AA54" s="118"/>
      <c r="AB54" s="118"/>
      <c r="AC54" s="118"/>
      <c r="AD54" s="118"/>
      <c r="AE54" s="118"/>
      <c r="AF54" s="118"/>
      <c r="AG54" s="118"/>
      <c r="AH54" s="118">
        <v>0.5</v>
      </c>
      <c r="AI54" s="118"/>
      <c r="AJ54" s="118"/>
      <c r="AK54" s="118"/>
      <c r="AL54" s="118"/>
      <c r="AM54" s="118"/>
      <c r="AN54" s="143">
        <f>N54*(Q54+S54+U54+W54+Y54+AA54+AC54+AE54+AG54+AI54+AK54+AM54)</f>
        <v>2.7199999999999998E-2</v>
      </c>
      <c r="AO54" s="96" t="s">
        <v>133</v>
      </c>
      <c r="AP54" s="95" t="s">
        <v>134</v>
      </c>
      <c r="AQ54" s="95" t="s">
        <v>72</v>
      </c>
      <c r="AR54" s="69">
        <f>Q54+S54+U54</f>
        <v>0.55999999999999994</v>
      </c>
      <c r="AS54" s="144">
        <f t="shared" ref="AS54" si="6">SUM(AR54:AR57)</f>
        <v>0.67999999999999994</v>
      </c>
      <c r="AT54" s="8"/>
      <c r="AU54" s="8"/>
    </row>
    <row r="55" spans="1:47" ht="23.25" customHeight="1" thickBot="1">
      <c r="A55" s="187"/>
      <c r="B55" s="187"/>
      <c r="C55" s="187"/>
      <c r="D55" s="187"/>
      <c r="E55" s="187"/>
      <c r="F55" s="141"/>
      <c r="G55" s="146"/>
      <c r="H55" s="149"/>
      <c r="I55" s="151"/>
      <c r="J55" s="153"/>
      <c r="K55" s="131"/>
      <c r="L55" s="131"/>
      <c r="M55" s="122"/>
      <c r="N55" s="119"/>
      <c r="O55" s="119"/>
      <c r="P55" s="119"/>
      <c r="Q55" s="119"/>
      <c r="R55" s="119"/>
      <c r="S55" s="119"/>
      <c r="T55" s="119"/>
      <c r="U55" s="119"/>
      <c r="V55" s="119"/>
      <c r="W55" s="119"/>
      <c r="X55" s="119"/>
      <c r="Y55" s="119"/>
      <c r="Z55" s="119"/>
      <c r="AA55" s="119"/>
      <c r="AB55" s="119"/>
      <c r="AC55" s="119"/>
      <c r="AD55" s="119"/>
      <c r="AE55" s="119"/>
      <c r="AF55" s="119"/>
      <c r="AG55" s="119"/>
      <c r="AH55" s="119"/>
      <c r="AI55" s="119"/>
      <c r="AJ55" s="119"/>
      <c r="AK55" s="119"/>
      <c r="AL55" s="119"/>
      <c r="AM55" s="119"/>
      <c r="AN55" s="143"/>
      <c r="AO55" s="93" t="s">
        <v>135</v>
      </c>
      <c r="AP55" s="96" t="s">
        <v>136</v>
      </c>
      <c r="AQ55" s="96" t="s">
        <v>137</v>
      </c>
      <c r="AR55" s="69">
        <f>W54+Y54+AA54</f>
        <v>0.12</v>
      </c>
      <c r="AS55" s="144"/>
      <c r="AT55" s="8"/>
      <c r="AU55" s="8"/>
    </row>
    <row r="56" spans="1:47" ht="23.25" customHeight="1" thickBot="1">
      <c r="A56" s="187"/>
      <c r="B56" s="187"/>
      <c r="C56" s="187"/>
      <c r="D56" s="187"/>
      <c r="E56" s="187"/>
      <c r="F56" s="141"/>
      <c r="G56" s="146"/>
      <c r="H56" s="149"/>
      <c r="I56" s="151"/>
      <c r="J56" s="153"/>
      <c r="K56" s="131"/>
      <c r="L56" s="131"/>
      <c r="M56" s="122"/>
      <c r="N56" s="119"/>
      <c r="O56" s="119"/>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43"/>
      <c r="AO56" s="68" t="s">
        <v>74</v>
      </c>
      <c r="AP56" s="68" t="s">
        <v>74</v>
      </c>
      <c r="AQ56" s="68" t="s">
        <v>74</v>
      </c>
      <c r="AR56" s="69">
        <f>AC54+AE54+AG54</f>
        <v>0</v>
      </c>
      <c r="AS56" s="144"/>
      <c r="AT56" s="8"/>
      <c r="AU56" s="8"/>
    </row>
    <row r="57" spans="1:47" ht="23.25" customHeight="1" thickBot="1">
      <c r="A57" s="187"/>
      <c r="B57" s="187"/>
      <c r="C57" s="187"/>
      <c r="D57" s="187"/>
      <c r="E57" s="187"/>
      <c r="F57" s="142"/>
      <c r="G57" s="147"/>
      <c r="H57" s="150"/>
      <c r="I57" s="151"/>
      <c r="J57" s="154"/>
      <c r="K57" s="132"/>
      <c r="L57" s="132"/>
      <c r="M57" s="123"/>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c r="AM57" s="120"/>
      <c r="AN57" s="143"/>
      <c r="AO57" s="68" t="s">
        <v>75</v>
      </c>
      <c r="AP57" s="68" t="s">
        <v>75</v>
      </c>
      <c r="AQ57" s="68" t="s">
        <v>75</v>
      </c>
      <c r="AR57" s="69">
        <f>AI54+AK54+AM54</f>
        <v>0</v>
      </c>
      <c r="AS57" s="144"/>
      <c r="AT57" s="8"/>
      <c r="AU57" s="8"/>
    </row>
    <row r="58" spans="1:47" ht="23.25" customHeight="1" thickBot="1">
      <c r="A58" s="187"/>
      <c r="B58" s="187"/>
      <c r="C58" s="187"/>
      <c r="D58" s="187"/>
      <c r="E58" s="187"/>
      <c r="F58" s="140" t="s">
        <v>138</v>
      </c>
      <c r="G58" s="159" t="s">
        <v>139</v>
      </c>
      <c r="H58" s="162" t="s">
        <v>140</v>
      </c>
      <c r="I58" s="151" t="s">
        <v>141</v>
      </c>
      <c r="J58" s="152" t="s">
        <v>142</v>
      </c>
      <c r="K58" s="130">
        <v>44805</v>
      </c>
      <c r="L58" s="130">
        <v>44834</v>
      </c>
      <c r="M58" s="121" t="s">
        <v>15</v>
      </c>
      <c r="N58" s="118">
        <v>0.04</v>
      </c>
      <c r="O58" s="118">
        <f>N58*(P58+R58+T58+V58+X58+Z58+AB58+AD58+AF58+AH58+AJ58+AL58)</f>
        <v>0.04</v>
      </c>
      <c r="P58" s="118"/>
      <c r="Q58" s="118"/>
      <c r="R58" s="118"/>
      <c r="S58" s="118"/>
      <c r="T58" s="118"/>
      <c r="U58" s="118"/>
      <c r="V58" s="118"/>
      <c r="W58" s="118"/>
      <c r="X58" s="118"/>
      <c r="Y58" s="118"/>
      <c r="Z58" s="118"/>
      <c r="AA58" s="118"/>
      <c r="AB58" s="118"/>
      <c r="AC58" s="118"/>
      <c r="AD58" s="118"/>
      <c r="AE58" s="118">
        <v>0.15</v>
      </c>
      <c r="AF58" s="118">
        <v>1</v>
      </c>
      <c r="AG58" s="118"/>
      <c r="AH58" s="118"/>
      <c r="AI58" s="118"/>
      <c r="AJ58" s="118"/>
      <c r="AK58" s="118"/>
      <c r="AL58" s="118"/>
      <c r="AM58" s="118"/>
      <c r="AN58" s="143">
        <f>N58*(Q58+S58+U58+W58+Y58+AA58+AC58+AE58+AG58+AI58+AK58+AM58)</f>
        <v>6.0000000000000001E-3</v>
      </c>
      <c r="AO58" s="68" t="s">
        <v>92</v>
      </c>
      <c r="AP58" s="68" t="s">
        <v>92</v>
      </c>
      <c r="AQ58" s="68" t="s">
        <v>92</v>
      </c>
      <c r="AR58" s="69">
        <f>Q58+S58+U58</f>
        <v>0</v>
      </c>
      <c r="AS58" s="144">
        <f t="shared" ref="AS58" si="7">SUM(AR58:AR61)</f>
        <v>0.15</v>
      </c>
      <c r="AT58" s="8"/>
      <c r="AU58" s="8"/>
    </row>
    <row r="59" spans="1:47" ht="23.25" customHeight="1" thickBot="1">
      <c r="A59" s="187"/>
      <c r="B59" s="187"/>
      <c r="C59" s="187"/>
      <c r="D59" s="187"/>
      <c r="E59" s="187"/>
      <c r="F59" s="141"/>
      <c r="G59" s="160"/>
      <c r="H59" s="149"/>
      <c r="I59" s="151"/>
      <c r="J59" s="153"/>
      <c r="K59" s="131"/>
      <c r="L59" s="131"/>
      <c r="M59" s="122"/>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43"/>
      <c r="AO59" s="68" t="s">
        <v>73</v>
      </c>
      <c r="AP59" s="68" t="s">
        <v>73</v>
      </c>
      <c r="AQ59" s="68" t="s">
        <v>73</v>
      </c>
      <c r="AR59" s="69">
        <f>W58+Y58+AA58</f>
        <v>0</v>
      </c>
      <c r="AS59" s="144"/>
      <c r="AT59" s="8"/>
      <c r="AU59" s="8"/>
    </row>
    <row r="60" spans="1:47" ht="23.25" customHeight="1" thickBot="1">
      <c r="A60" s="187"/>
      <c r="B60" s="187"/>
      <c r="C60" s="187"/>
      <c r="D60" s="187"/>
      <c r="E60" s="187"/>
      <c r="F60" s="141"/>
      <c r="G60" s="160"/>
      <c r="H60" s="149"/>
      <c r="I60" s="151"/>
      <c r="J60" s="153"/>
      <c r="K60" s="131"/>
      <c r="L60" s="131"/>
      <c r="M60" s="122"/>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43"/>
      <c r="AO60" s="105" t="s">
        <v>143</v>
      </c>
      <c r="AP60" s="95" t="s">
        <v>144</v>
      </c>
      <c r="AQ60" s="95" t="s">
        <v>145</v>
      </c>
      <c r="AR60" s="69">
        <f>AC58+AE58+AG58</f>
        <v>0.15</v>
      </c>
      <c r="AS60" s="144"/>
      <c r="AT60" s="8"/>
      <c r="AU60" s="8"/>
    </row>
    <row r="61" spans="1:47" ht="23.25" customHeight="1" thickBot="1">
      <c r="A61" s="187"/>
      <c r="B61" s="187"/>
      <c r="C61" s="187"/>
      <c r="D61" s="187"/>
      <c r="E61" s="187"/>
      <c r="F61" s="142"/>
      <c r="G61" s="161"/>
      <c r="H61" s="150"/>
      <c r="I61" s="151"/>
      <c r="J61" s="154"/>
      <c r="K61" s="132"/>
      <c r="L61" s="132"/>
      <c r="M61" s="123"/>
      <c r="N61" s="120"/>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c r="AM61" s="120"/>
      <c r="AN61" s="143"/>
      <c r="AO61" s="68" t="s">
        <v>75</v>
      </c>
      <c r="AP61" s="68" t="s">
        <v>75</v>
      </c>
      <c r="AQ61" s="68" t="s">
        <v>75</v>
      </c>
      <c r="AR61" s="69">
        <f>AI58+AK58+AM58</f>
        <v>0</v>
      </c>
      <c r="AS61" s="144"/>
      <c r="AT61" s="8"/>
      <c r="AU61" s="8"/>
    </row>
    <row r="62" spans="1:47" ht="23.25" customHeight="1" thickBot="1">
      <c r="A62" s="187"/>
      <c r="B62" s="187"/>
      <c r="C62" s="187"/>
      <c r="D62" s="187"/>
      <c r="E62" s="187"/>
      <c r="F62" s="140" t="s">
        <v>146</v>
      </c>
      <c r="G62" s="159" t="s">
        <v>147</v>
      </c>
      <c r="H62" s="145" t="s">
        <v>148</v>
      </c>
      <c r="I62" s="151" t="s">
        <v>149</v>
      </c>
      <c r="J62" s="152" t="s">
        <v>142</v>
      </c>
      <c r="K62" s="130">
        <v>44805</v>
      </c>
      <c r="L62" s="130">
        <v>44834</v>
      </c>
      <c r="M62" s="121" t="s">
        <v>15</v>
      </c>
      <c r="N62" s="118">
        <v>0.04</v>
      </c>
      <c r="O62" s="118">
        <f>N62*(P62+R62+T62+V62+X62+Z62+AB62+AD62+AF62+AH62+AJ62+AL62)</f>
        <v>0.04</v>
      </c>
      <c r="P62" s="118"/>
      <c r="Q62" s="118"/>
      <c r="R62" s="118"/>
      <c r="S62" s="118"/>
      <c r="T62" s="118"/>
      <c r="U62" s="118"/>
      <c r="V62" s="118"/>
      <c r="W62" s="118"/>
      <c r="X62" s="118"/>
      <c r="Y62" s="118"/>
      <c r="Z62" s="118"/>
      <c r="AA62" s="118"/>
      <c r="AB62" s="118"/>
      <c r="AC62" s="118"/>
      <c r="AD62" s="118"/>
      <c r="AE62" s="118"/>
      <c r="AF62" s="118">
        <v>1</v>
      </c>
      <c r="AG62" s="118">
        <v>0.15</v>
      </c>
      <c r="AH62" s="118"/>
      <c r="AI62" s="118"/>
      <c r="AJ62" s="118"/>
      <c r="AK62" s="118"/>
      <c r="AL62" s="118"/>
      <c r="AM62" s="118"/>
      <c r="AN62" s="143">
        <f>N62*(Q62+S62+U62+W62+Y62+AA62+AC62+AE62+AG62+AI62+AK62+AM62)</f>
        <v>6.0000000000000001E-3</v>
      </c>
      <c r="AO62" s="68" t="s">
        <v>92</v>
      </c>
      <c r="AP62" s="68" t="s">
        <v>92</v>
      </c>
      <c r="AQ62" s="68" t="s">
        <v>92</v>
      </c>
      <c r="AR62" s="69">
        <f>Q62+S62+U62</f>
        <v>0</v>
      </c>
      <c r="AS62" s="144">
        <f t="shared" ref="AS62" si="8">SUM(AR62:AR65)</f>
        <v>0.15</v>
      </c>
      <c r="AT62" s="8"/>
      <c r="AU62" s="8"/>
    </row>
    <row r="63" spans="1:47" ht="23.25" customHeight="1" thickBot="1">
      <c r="A63" s="187"/>
      <c r="B63" s="187"/>
      <c r="C63" s="187"/>
      <c r="D63" s="187"/>
      <c r="E63" s="187"/>
      <c r="F63" s="141"/>
      <c r="G63" s="160"/>
      <c r="H63" s="146"/>
      <c r="I63" s="151"/>
      <c r="J63" s="153"/>
      <c r="K63" s="131"/>
      <c r="L63" s="131"/>
      <c r="M63" s="122"/>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43"/>
      <c r="AO63" s="68" t="s">
        <v>73</v>
      </c>
      <c r="AP63" s="68" t="s">
        <v>73</v>
      </c>
      <c r="AQ63" s="68" t="s">
        <v>73</v>
      </c>
      <c r="AR63" s="69">
        <f>W62+Y62+AA62</f>
        <v>0</v>
      </c>
      <c r="AS63" s="144"/>
      <c r="AT63" s="8"/>
      <c r="AU63" s="8"/>
    </row>
    <row r="64" spans="1:47" ht="23.25" customHeight="1" thickBot="1">
      <c r="A64" s="187"/>
      <c r="B64" s="187"/>
      <c r="C64" s="187"/>
      <c r="D64" s="187"/>
      <c r="E64" s="187"/>
      <c r="F64" s="141"/>
      <c r="G64" s="160"/>
      <c r="H64" s="146"/>
      <c r="I64" s="151"/>
      <c r="J64" s="153"/>
      <c r="K64" s="131"/>
      <c r="L64" s="131"/>
      <c r="M64" s="122"/>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43"/>
      <c r="AO64" s="105" t="s">
        <v>150</v>
      </c>
      <c r="AP64" s="95" t="s">
        <v>151</v>
      </c>
      <c r="AQ64" s="95" t="s">
        <v>152</v>
      </c>
      <c r="AR64" s="69">
        <f>AC62+AE62+AG62</f>
        <v>0.15</v>
      </c>
      <c r="AS64" s="144"/>
      <c r="AT64" s="8"/>
      <c r="AU64" s="8"/>
    </row>
    <row r="65" spans="1:47" ht="23.25" customHeight="1" thickBot="1">
      <c r="A65" s="187"/>
      <c r="B65" s="187"/>
      <c r="C65" s="187"/>
      <c r="D65" s="187"/>
      <c r="E65" s="187"/>
      <c r="F65" s="142"/>
      <c r="G65" s="161"/>
      <c r="H65" s="147"/>
      <c r="I65" s="151"/>
      <c r="J65" s="154"/>
      <c r="K65" s="132"/>
      <c r="L65" s="132"/>
      <c r="M65" s="123"/>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43"/>
      <c r="AO65" s="68" t="s">
        <v>75</v>
      </c>
      <c r="AP65" s="68" t="s">
        <v>75</v>
      </c>
      <c r="AQ65" s="68" t="s">
        <v>75</v>
      </c>
      <c r="AR65" s="69">
        <f>AI62+AK62+AM62</f>
        <v>0</v>
      </c>
      <c r="AS65" s="144"/>
      <c r="AT65" s="8"/>
      <c r="AU65" s="8"/>
    </row>
    <row r="66" spans="1:47" ht="23.25" customHeight="1" thickBot="1">
      <c r="A66" s="187"/>
      <c r="B66" s="187"/>
      <c r="C66" s="187"/>
      <c r="D66" s="187"/>
      <c r="E66" s="187"/>
      <c r="F66" s="140" t="s">
        <v>153</v>
      </c>
      <c r="G66" s="155" t="s">
        <v>154</v>
      </c>
      <c r="H66" s="145" t="s">
        <v>98</v>
      </c>
      <c r="I66" s="158" t="s">
        <v>99</v>
      </c>
      <c r="J66" s="152" t="s">
        <v>142</v>
      </c>
      <c r="K66" s="130">
        <v>44652</v>
      </c>
      <c r="L66" s="130">
        <v>44865</v>
      </c>
      <c r="M66" s="121" t="s">
        <v>15</v>
      </c>
      <c r="N66" s="118">
        <v>0.04</v>
      </c>
      <c r="O66" s="118">
        <f>N66*(P66+R66+T66+V66+X66+Z66+AB66+AD66+AF66+AH66+AJ66+AL66)</f>
        <v>0.04</v>
      </c>
      <c r="P66" s="118"/>
      <c r="Q66" s="118"/>
      <c r="R66" s="118"/>
      <c r="S66" s="118"/>
      <c r="T66" s="118"/>
      <c r="U66" s="118">
        <v>0.09</v>
      </c>
      <c r="V66" s="118">
        <v>0.5</v>
      </c>
      <c r="W66" s="118">
        <v>0.18</v>
      </c>
      <c r="X66" s="118"/>
      <c r="Y66" s="118">
        <v>0.22</v>
      </c>
      <c r="Z66" s="118"/>
      <c r="AA66" s="118">
        <v>7.0000000000000007E-2</v>
      </c>
      <c r="AB66" s="118"/>
      <c r="AC66" s="118"/>
      <c r="AD66" s="118"/>
      <c r="AE66" s="118"/>
      <c r="AF66" s="118"/>
      <c r="AG66" s="118"/>
      <c r="AH66" s="118">
        <v>0.5</v>
      </c>
      <c r="AI66" s="118"/>
      <c r="AJ66" s="118"/>
      <c r="AK66" s="118"/>
      <c r="AL66" s="118"/>
      <c r="AM66" s="118"/>
      <c r="AN66" s="143">
        <f>N66*(Q66+S66+U66+W66+Y66+AA66+AC66+AE66+AG66+AI66+AK66+AM66)</f>
        <v>2.2400000000000003E-2</v>
      </c>
      <c r="AO66" s="96" t="s">
        <v>155</v>
      </c>
      <c r="AP66" s="96" t="s">
        <v>156</v>
      </c>
      <c r="AQ66" s="95" t="s">
        <v>84</v>
      </c>
      <c r="AR66" s="69">
        <f>Q66+S66+U66</f>
        <v>0.09</v>
      </c>
      <c r="AS66" s="144">
        <f t="shared" ref="AS66" si="9">SUM(AR66:AR69)</f>
        <v>0.56000000000000005</v>
      </c>
      <c r="AT66" s="8"/>
      <c r="AU66" s="8"/>
    </row>
    <row r="67" spans="1:47" ht="23.25" customHeight="1" thickBot="1">
      <c r="A67" s="187"/>
      <c r="B67" s="187"/>
      <c r="C67" s="187"/>
      <c r="D67" s="187"/>
      <c r="E67" s="187"/>
      <c r="F67" s="141"/>
      <c r="G67" s="156"/>
      <c r="H67" s="146"/>
      <c r="I67" s="158"/>
      <c r="J67" s="153"/>
      <c r="K67" s="131"/>
      <c r="L67" s="131"/>
      <c r="M67" s="122"/>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43"/>
      <c r="AO67" s="96" t="s">
        <v>157</v>
      </c>
      <c r="AP67" s="96" t="s">
        <v>156</v>
      </c>
      <c r="AQ67" s="95" t="s">
        <v>84</v>
      </c>
      <c r="AR67" s="69">
        <f>W66+Y66+AA66</f>
        <v>0.47000000000000003</v>
      </c>
      <c r="AS67" s="144"/>
      <c r="AT67" s="8"/>
      <c r="AU67" s="8"/>
    </row>
    <row r="68" spans="1:47" ht="23.25" customHeight="1" thickBot="1">
      <c r="A68" s="187"/>
      <c r="B68" s="187"/>
      <c r="C68" s="187"/>
      <c r="D68" s="187"/>
      <c r="E68" s="187"/>
      <c r="F68" s="141"/>
      <c r="G68" s="156"/>
      <c r="H68" s="146"/>
      <c r="I68" s="158"/>
      <c r="J68" s="153"/>
      <c r="K68" s="131"/>
      <c r="L68" s="131"/>
      <c r="M68" s="122"/>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43"/>
      <c r="AO68" s="68" t="s">
        <v>74</v>
      </c>
      <c r="AP68" s="68" t="s">
        <v>74</v>
      </c>
      <c r="AQ68" s="68" t="s">
        <v>74</v>
      </c>
      <c r="AR68" s="69">
        <f>AC66+AE66+AG66</f>
        <v>0</v>
      </c>
      <c r="AS68" s="144"/>
      <c r="AT68" s="8"/>
      <c r="AU68" s="8"/>
    </row>
    <row r="69" spans="1:47" ht="23.25" customHeight="1" thickBot="1">
      <c r="A69" s="187"/>
      <c r="B69" s="187"/>
      <c r="C69" s="187"/>
      <c r="D69" s="187"/>
      <c r="E69" s="187"/>
      <c r="F69" s="142"/>
      <c r="G69" s="157"/>
      <c r="H69" s="147"/>
      <c r="I69" s="158"/>
      <c r="J69" s="154"/>
      <c r="K69" s="132"/>
      <c r="L69" s="132"/>
      <c r="M69" s="123"/>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L69" s="120"/>
      <c r="AM69" s="120"/>
      <c r="AN69" s="143"/>
      <c r="AO69" s="68" t="s">
        <v>75</v>
      </c>
      <c r="AP69" s="68" t="s">
        <v>75</v>
      </c>
      <c r="AQ69" s="68" t="s">
        <v>75</v>
      </c>
      <c r="AR69" s="69">
        <f>AI66+AK66+AM66</f>
        <v>0</v>
      </c>
      <c r="AS69" s="144"/>
      <c r="AT69" s="8"/>
      <c r="AU69" s="8"/>
    </row>
    <row r="70" spans="1:47" ht="23.25" customHeight="1" thickBot="1">
      <c r="A70" s="187"/>
      <c r="B70" s="187"/>
      <c r="C70" s="187"/>
      <c r="D70" s="187"/>
      <c r="E70" s="187"/>
      <c r="F70" s="140" t="s">
        <v>158</v>
      </c>
      <c r="G70" s="155" t="s">
        <v>159</v>
      </c>
      <c r="H70" s="148" t="s">
        <v>121</v>
      </c>
      <c r="I70" s="151" t="s">
        <v>122</v>
      </c>
      <c r="J70" s="152" t="s">
        <v>142</v>
      </c>
      <c r="K70" s="130">
        <v>44593</v>
      </c>
      <c r="L70" s="130">
        <v>44804</v>
      </c>
      <c r="M70" s="121" t="s">
        <v>15</v>
      </c>
      <c r="N70" s="118">
        <v>0.04</v>
      </c>
      <c r="O70" s="118">
        <f>N70*(P70+R70+T70+V70+X70+Z70+AB70+AD70+AF70+AH70+AJ70+AL70)</f>
        <v>0.04</v>
      </c>
      <c r="P70" s="118"/>
      <c r="Q70" s="118"/>
      <c r="R70" s="118">
        <v>0.5</v>
      </c>
      <c r="S70" s="118"/>
      <c r="T70" s="118"/>
      <c r="U70" s="118">
        <v>0.5</v>
      </c>
      <c r="V70" s="118"/>
      <c r="W70" s="118"/>
      <c r="X70" s="118"/>
      <c r="Y70" s="118"/>
      <c r="Z70" s="118"/>
      <c r="AA70" s="118"/>
      <c r="AB70" s="118"/>
      <c r="AC70" s="118"/>
      <c r="AD70" s="118">
        <v>0.5</v>
      </c>
      <c r="AE70" s="118">
        <v>0.5</v>
      </c>
      <c r="AF70" s="118"/>
      <c r="AG70" s="118"/>
      <c r="AH70" s="118"/>
      <c r="AI70" s="118"/>
      <c r="AJ70" s="118"/>
      <c r="AK70" s="118"/>
      <c r="AL70" s="118"/>
      <c r="AM70" s="118"/>
      <c r="AN70" s="143">
        <f>N70*(Q70+S70+U70+W70+Y70+AA70+AC70+AE70+AG70+AI70+AK70+AM70)</f>
        <v>0.04</v>
      </c>
      <c r="AO70" s="95" t="s">
        <v>160</v>
      </c>
      <c r="AP70" s="95" t="s">
        <v>161</v>
      </c>
      <c r="AQ70" s="95" t="s">
        <v>162</v>
      </c>
      <c r="AR70" s="69">
        <f>Q70+S70+U70</f>
        <v>0.5</v>
      </c>
      <c r="AS70" s="144">
        <f t="shared" ref="AS70" si="10">SUM(AR70:AR73)</f>
        <v>1</v>
      </c>
      <c r="AT70" s="8"/>
      <c r="AU70" s="8"/>
    </row>
    <row r="71" spans="1:47" ht="23.25" customHeight="1" thickBot="1">
      <c r="A71" s="187"/>
      <c r="B71" s="187"/>
      <c r="C71" s="187"/>
      <c r="D71" s="187"/>
      <c r="E71" s="187"/>
      <c r="F71" s="141"/>
      <c r="G71" s="156"/>
      <c r="H71" s="149"/>
      <c r="I71" s="151"/>
      <c r="J71" s="153"/>
      <c r="K71" s="131"/>
      <c r="L71" s="131"/>
      <c r="M71" s="122"/>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43"/>
      <c r="AO71" s="68" t="s">
        <v>73</v>
      </c>
      <c r="AP71" s="68" t="s">
        <v>73</v>
      </c>
      <c r="AQ71" s="68" t="s">
        <v>73</v>
      </c>
      <c r="AR71" s="69">
        <f>W70+Y70+AA70</f>
        <v>0</v>
      </c>
      <c r="AS71" s="144"/>
      <c r="AT71" s="8"/>
      <c r="AU71" s="8"/>
    </row>
    <row r="72" spans="1:47" ht="23.25" customHeight="1" thickBot="1">
      <c r="A72" s="187"/>
      <c r="B72" s="187"/>
      <c r="C72" s="187"/>
      <c r="D72" s="187"/>
      <c r="E72" s="187"/>
      <c r="F72" s="141"/>
      <c r="G72" s="156"/>
      <c r="H72" s="149"/>
      <c r="I72" s="151"/>
      <c r="J72" s="153"/>
      <c r="K72" s="131"/>
      <c r="L72" s="131"/>
      <c r="M72" s="122"/>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43"/>
      <c r="AO72" s="98" t="s">
        <v>163</v>
      </c>
      <c r="AP72" s="98" t="s">
        <v>164</v>
      </c>
      <c r="AQ72" s="98" t="s">
        <v>165</v>
      </c>
      <c r="AR72" s="69">
        <f>AC70+AE70+AG70</f>
        <v>0.5</v>
      </c>
      <c r="AS72" s="144"/>
      <c r="AT72" s="8"/>
      <c r="AU72" s="8"/>
    </row>
    <row r="73" spans="1:47" ht="23.25" customHeight="1" thickBot="1">
      <c r="A73" s="187"/>
      <c r="B73" s="187"/>
      <c r="C73" s="187"/>
      <c r="D73" s="187"/>
      <c r="E73" s="187"/>
      <c r="F73" s="142"/>
      <c r="G73" s="157"/>
      <c r="H73" s="150"/>
      <c r="I73" s="151"/>
      <c r="J73" s="154"/>
      <c r="K73" s="132"/>
      <c r="L73" s="132"/>
      <c r="M73" s="123"/>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43"/>
      <c r="AO73" s="68" t="s">
        <v>75</v>
      </c>
      <c r="AP73" s="68" t="s">
        <v>75</v>
      </c>
      <c r="AQ73" s="68" t="s">
        <v>75</v>
      </c>
      <c r="AR73" s="69">
        <f>AI70+AK70+AM70</f>
        <v>0</v>
      </c>
      <c r="AS73" s="144"/>
      <c r="AT73" s="8"/>
      <c r="AU73" s="8"/>
    </row>
    <row r="74" spans="1:47" ht="23.25" customHeight="1" thickBot="1">
      <c r="A74" s="187"/>
      <c r="B74" s="187"/>
      <c r="C74" s="187"/>
      <c r="D74" s="187"/>
      <c r="E74" s="187"/>
      <c r="F74" s="140" t="s">
        <v>166</v>
      </c>
      <c r="G74" s="145" t="s">
        <v>167</v>
      </c>
      <c r="H74" s="148" t="s">
        <v>168</v>
      </c>
      <c r="I74" s="151" t="s">
        <v>169</v>
      </c>
      <c r="J74" s="152" t="s">
        <v>142</v>
      </c>
      <c r="K74" s="130">
        <v>44621</v>
      </c>
      <c r="L74" s="130">
        <v>44925</v>
      </c>
      <c r="M74" s="121" t="s">
        <v>15</v>
      </c>
      <c r="N74" s="118">
        <v>0.04</v>
      </c>
      <c r="O74" s="118">
        <f>N74*(P74+R74+T74+V74+X74+Z74+AB74+AD74+AF74+AH74+AJ74+AL74)</f>
        <v>0.04</v>
      </c>
      <c r="P74" s="118"/>
      <c r="Q74" s="118"/>
      <c r="R74" s="118"/>
      <c r="S74" s="118"/>
      <c r="T74" s="118">
        <v>0.25</v>
      </c>
      <c r="U74" s="118">
        <v>0.25</v>
      </c>
      <c r="V74" s="118"/>
      <c r="W74" s="118"/>
      <c r="X74" s="118"/>
      <c r="Y74" s="118"/>
      <c r="Z74" s="118">
        <v>0.25</v>
      </c>
      <c r="AA74" s="118">
        <v>0.25</v>
      </c>
      <c r="AB74" s="118"/>
      <c r="AC74" s="118"/>
      <c r="AD74" s="118"/>
      <c r="AE74" s="118"/>
      <c r="AF74" s="118">
        <v>0.25</v>
      </c>
      <c r="AG74" s="118">
        <v>0.25</v>
      </c>
      <c r="AH74" s="118"/>
      <c r="AI74" s="118"/>
      <c r="AJ74" s="118"/>
      <c r="AK74" s="118"/>
      <c r="AL74" s="118">
        <v>0.25</v>
      </c>
      <c r="AM74" s="118"/>
      <c r="AN74" s="143">
        <f>N74*(Q74+S74+U74+W74+Y74+AA74+AC74+AE74+AG74+AI74+AK74+AM74)</f>
        <v>0.03</v>
      </c>
      <c r="AO74" s="96" t="s">
        <v>170</v>
      </c>
      <c r="AP74" s="95" t="s">
        <v>171</v>
      </c>
      <c r="AQ74" s="95" t="s">
        <v>162</v>
      </c>
      <c r="AR74" s="69">
        <f>Q74+S74+U74</f>
        <v>0.25</v>
      </c>
      <c r="AS74" s="144">
        <f t="shared" ref="AS74" si="11">SUM(AR74:AR77)</f>
        <v>0.75</v>
      </c>
      <c r="AT74" s="8"/>
      <c r="AU74" s="8"/>
    </row>
    <row r="75" spans="1:47" ht="23.25" customHeight="1" thickBot="1">
      <c r="A75" s="187"/>
      <c r="B75" s="187"/>
      <c r="C75" s="187"/>
      <c r="D75" s="187"/>
      <c r="E75" s="187"/>
      <c r="F75" s="141"/>
      <c r="G75" s="146"/>
      <c r="H75" s="149"/>
      <c r="I75" s="151"/>
      <c r="J75" s="153"/>
      <c r="K75" s="131"/>
      <c r="L75" s="131"/>
      <c r="M75" s="122"/>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43"/>
      <c r="AO75" s="96" t="s">
        <v>172</v>
      </c>
      <c r="AP75" s="95" t="s">
        <v>173</v>
      </c>
      <c r="AQ75" s="95" t="s">
        <v>84</v>
      </c>
      <c r="AR75" s="69">
        <f>W74+Y74+AA74</f>
        <v>0.25</v>
      </c>
      <c r="AS75" s="144"/>
      <c r="AT75" s="8"/>
      <c r="AU75" s="8"/>
    </row>
    <row r="76" spans="1:47" ht="23.25" customHeight="1" thickBot="1">
      <c r="A76" s="187"/>
      <c r="B76" s="187"/>
      <c r="C76" s="187"/>
      <c r="D76" s="187"/>
      <c r="E76" s="187"/>
      <c r="F76" s="141"/>
      <c r="G76" s="146"/>
      <c r="H76" s="149"/>
      <c r="I76" s="151"/>
      <c r="J76" s="153"/>
      <c r="K76" s="131"/>
      <c r="L76" s="131"/>
      <c r="M76" s="122"/>
      <c r="N76" s="119"/>
      <c r="O76" s="119"/>
      <c r="P76" s="119"/>
      <c r="Q76" s="119"/>
      <c r="R76" s="119"/>
      <c r="S76" s="119"/>
      <c r="T76" s="119"/>
      <c r="U76" s="119"/>
      <c r="V76" s="119"/>
      <c r="W76" s="119"/>
      <c r="X76" s="119"/>
      <c r="Y76" s="119"/>
      <c r="Z76" s="119"/>
      <c r="AA76" s="119"/>
      <c r="AB76" s="119"/>
      <c r="AC76" s="119"/>
      <c r="AD76" s="119"/>
      <c r="AE76" s="119"/>
      <c r="AF76" s="119"/>
      <c r="AG76" s="119"/>
      <c r="AH76" s="119"/>
      <c r="AI76" s="119"/>
      <c r="AJ76" s="119"/>
      <c r="AK76" s="119"/>
      <c r="AL76" s="119"/>
      <c r="AM76" s="119"/>
      <c r="AN76" s="143"/>
      <c r="AO76" s="97" t="s">
        <v>174</v>
      </c>
      <c r="AP76" s="97" t="s">
        <v>175</v>
      </c>
      <c r="AQ76" s="97" t="s">
        <v>87</v>
      </c>
      <c r="AR76" s="69">
        <f>AC74+AE74+AG74</f>
        <v>0.25</v>
      </c>
      <c r="AS76" s="144"/>
      <c r="AT76" s="8"/>
      <c r="AU76" s="8"/>
    </row>
    <row r="77" spans="1:47" ht="23.25" customHeight="1" thickBot="1">
      <c r="A77" s="187"/>
      <c r="B77" s="187"/>
      <c r="C77" s="187"/>
      <c r="D77" s="187"/>
      <c r="E77" s="187"/>
      <c r="F77" s="142"/>
      <c r="G77" s="147"/>
      <c r="H77" s="150"/>
      <c r="I77" s="151"/>
      <c r="J77" s="154"/>
      <c r="K77" s="132"/>
      <c r="L77" s="132"/>
      <c r="M77" s="123"/>
      <c r="N77" s="120"/>
      <c r="O77" s="120"/>
      <c r="P77" s="120"/>
      <c r="Q77" s="120"/>
      <c r="R77" s="120"/>
      <c r="S77" s="120"/>
      <c r="T77" s="120"/>
      <c r="U77" s="120"/>
      <c r="V77" s="120"/>
      <c r="W77" s="120"/>
      <c r="X77" s="120"/>
      <c r="Y77" s="120"/>
      <c r="Z77" s="120"/>
      <c r="AA77" s="120"/>
      <c r="AB77" s="120"/>
      <c r="AC77" s="120"/>
      <c r="AD77" s="120"/>
      <c r="AE77" s="120"/>
      <c r="AF77" s="120"/>
      <c r="AG77" s="120"/>
      <c r="AH77" s="120"/>
      <c r="AI77" s="120"/>
      <c r="AJ77" s="120"/>
      <c r="AK77" s="120"/>
      <c r="AL77" s="120"/>
      <c r="AM77" s="120"/>
      <c r="AN77" s="143"/>
      <c r="AO77" s="68" t="s">
        <v>75</v>
      </c>
      <c r="AP77" s="68" t="s">
        <v>75</v>
      </c>
      <c r="AQ77" s="68" t="s">
        <v>75</v>
      </c>
      <c r="AR77" s="69">
        <f>AI74+AK74+AM74</f>
        <v>0</v>
      </c>
      <c r="AS77" s="144"/>
      <c r="AT77" s="8"/>
      <c r="AU77" s="8"/>
    </row>
    <row r="78" spans="1:47" ht="23.25" customHeight="1" thickBot="1">
      <c r="A78" s="187"/>
      <c r="B78" s="187"/>
      <c r="C78" s="187"/>
      <c r="D78" s="187"/>
      <c r="E78" s="187"/>
      <c r="F78" s="140" t="s">
        <v>176</v>
      </c>
      <c r="G78" s="139" t="s">
        <v>177</v>
      </c>
      <c r="H78" s="145" t="s">
        <v>98</v>
      </c>
      <c r="I78" s="158" t="s">
        <v>99</v>
      </c>
      <c r="J78" s="152" t="s">
        <v>178</v>
      </c>
      <c r="K78" s="130">
        <v>44621</v>
      </c>
      <c r="L78" s="130">
        <v>44834</v>
      </c>
      <c r="M78" s="121" t="s">
        <v>15</v>
      </c>
      <c r="N78" s="118">
        <v>0.04</v>
      </c>
      <c r="O78" s="118">
        <f>N78*(P78+R78+T78+V78+X78+Z78+AB78+AD78+AF78+AH78+AJ78+AL78)</f>
        <v>0.04</v>
      </c>
      <c r="P78" s="118"/>
      <c r="Q78" s="118"/>
      <c r="R78" s="118"/>
      <c r="S78" s="118"/>
      <c r="T78" s="118">
        <v>0.5</v>
      </c>
      <c r="U78" s="118">
        <v>0.5</v>
      </c>
      <c r="V78" s="118"/>
      <c r="W78" s="118"/>
      <c r="X78" s="118"/>
      <c r="Y78" s="118"/>
      <c r="Z78" s="118"/>
      <c r="AA78" s="118"/>
      <c r="AB78" s="118">
        <v>0.5</v>
      </c>
      <c r="AC78" s="118"/>
      <c r="AD78" s="118"/>
      <c r="AE78" s="118">
        <v>0.31</v>
      </c>
      <c r="AF78" s="118"/>
      <c r="AG78" s="118">
        <v>0.06</v>
      </c>
      <c r="AH78" s="118"/>
      <c r="AI78" s="118"/>
      <c r="AJ78" s="118"/>
      <c r="AK78" s="118"/>
      <c r="AL78" s="118"/>
      <c r="AM78" s="118"/>
      <c r="AN78" s="143">
        <f>N78*(Q78+S78+U78+W78+Y78+AA78+AC78+AE78+AG78+AI78+AK78+AM78)</f>
        <v>3.4800000000000005E-2</v>
      </c>
      <c r="AO78" s="95" t="s">
        <v>179</v>
      </c>
      <c r="AP78" s="95" t="s">
        <v>180</v>
      </c>
      <c r="AQ78" s="95" t="s">
        <v>72</v>
      </c>
      <c r="AR78" s="69">
        <f>Q78+S78+U78</f>
        <v>0.5</v>
      </c>
      <c r="AS78" s="144">
        <f t="shared" ref="AS78" si="12">SUM(AR78:AR81)</f>
        <v>0.87</v>
      </c>
      <c r="AT78" s="8"/>
      <c r="AU78" s="8"/>
    </row>
    <row r="79" spans="1:47" ht="23.25" customHeight="1" thickBot="1">
      <c r="A79" s="187"/>
      <c r="B79" s="187"/>
      <c r="C79" s="187"/>
      <c r="D79" s="187"/>
      <c r="E79" s="187"/>
      <c r="F79" s="141"/>
      <c r="G79" s="128"/>
      <c r="H79" s="146"/>
      <c r="I79" s="158"/>
      <c r="J79" s="153"/>
      <c r="K79" s="131"/>
      <c r="L79" s="131"/>
      <c r="M79" s="122"/>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43"/>
      <c r="AO79" s="68" t="s">
        <v>73</v>
      </c>
      <c r="AP79" s="68" t="s">
        <v>73</v>
      </c>
      <c r="AQ79" s="68" t="s">
        <v>73</v>
      </c>
      <c r="AR79" s="69">
        <f>W78+Y78+AA78</f>
        <v>0</v>
      </c>
      <c r="AS79" s="144"/>
      <c r="AT79" s="8"/>
      <c r="AU79" s="8"/>
    </row>
    <row r="80" spans="1:47" ht="23.25" customHeight="1" thickBot="1">
      <c r="A80" s="187"/>
      <c r="B80" s="187"/>
      <c r="C80" s="187"/>
      <c r="D80" s="187"/>
      <c r="E80" s="187"/>
      <c r="F80" s="141"/>
      <c r="G80" s="128"/>
      <c r="H80" s="146"/>
      <c r="I80" s="158"/>
      <c r="J80" s="153"/>
      <c r="K80" s="131"/>
      <c r="L80" s="131"/>
      <c r="M80" s="122"/>
      <c r="N80" s="119"/>
      <c r="O80" s="119"/>
      <c r="P80" s="119"/>
      <c r="Q80" s="119"/>
      <c r="R80" s="119"/>
      <c r="S80" s="119"/>
      <c r="T80" s="119"/>
      <c r="U80" s="119"/>
      <c r="V80" s="119"/>
      <c r="W80" s="119"/>
      <c r="X80" s="119"/>
      <c r="Y80" s="119"/>
      <c r="Z80" s="119"/>
      <c r="AA80" s="119"/>
      <c r="AB80" s="119"/>
      <c r="AC80" s="119"/>
      <c r="AD80" s="119"/>
      <c r="AE80" s="119"/>
      <c r="AF80" s="119"/>
      <c r="AG80" s="119"/>
      <c r="AH80" s="119"/>
      <c r="AI80" s="119"/>
      <c r="AJ80" s="119"/>
      <c r="AK80" s="119"/>
      <c r="AL80" s="119"/>
      <c r="AM80" s="119"/>
      <c r="AN80" s="143"/>
      <c r="AO80" s="95" t="s">
        <v>181</v>
      </c>
      <c r="AP80" s="95" t="s">
        <v>182</v>
      </c>
      <c r="AQ80" s="95" t="s">
        <v>183</v>
      </c>
      <c r="AR80" s="69">
        <f>AC78+AE78+AG78</f>
        <v>0.37</v>
      </c>
      <c r="AS80" s="144"/>
      <c r="AT80" s="8"/>
      <c r="AU80" s="8"/>
    </row>
    <row r="81" spans="1:47" ht="23.25" customHeight="1" thickBot="1">
      <c r="A81" s="187"/>
      <c r="B81" s="187"/>
      <c r="C81" s="187"/>
      <c r="D81" s="187"/>
      <c r="E81" s="187"/>
      <c r="F81" s="142"/>
      <c r="G81" s="129"/>
      <c r="H81" s="147"/>
      <c r="I81" s="158"/>
      <c r="J81" s="154"/>
      <c r="K81" s="132"/>
      <c r="L81" s="132"/>
      <c r="M81" s="123"/>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43"/>
      <c r="AO81" s="68" t="s">
        <v>75</v>
      </c>
      <c r="AP81" s="68" t="s">
        <v>75</v>
      </c>
      <c r="AQ81" s="68" t="s">
        <v>75</v>
      </c>
      <c r="AR81" s="69">
        <f>AI78+AK78+AM78</f>
        <v>0</v>
      </c>
      <c r="AS81" s="144"/>
      <c r="AT81" s="8"/>
      <c r="AU81" s="8"/>
    </row>
    <row r="82" spans="1:47" ht="23.25" customHeight="1" thickBot="1">
      <c r="A82" s="187"/>
      <c r="B82" s="187"/>
      <c r="C82" s="187"/>
      <c r="D82" s="187"/>
      <c r="E82" s="187"/>
      <c r="F82" s="140" t="s">
        <v>184</v>
      </c>
      <c r="G82" s="145" t="s">
        <v>185</v>
      </c>
      <c r="H82" s="148" t="s">
        <v>121</v>
      </c>
      <c r="I82" s="146" t="s">
        <v>122</v>
      </c>
      <c r="J82" s="163" t="s">
        <v>178</v>
      </c>
      <c r="K82" s="130">
        <v>44682</v>
      </c>
      <c r="L82" s="130">
        <v>44895</v>
      </c>
      <c r="M82" s="121" t="s">
        <v>15</v>
      </c>
      <c r="N82" s="118">
        <v>0.04</v>
      </c>
      <c r="O82" s="118">
        <f>N82*(P82+R82+T82+V82+X82+Z82+AB82+AD82+AF82+AH82+AJ82+AL82)</f>
        <v>0.04</v>
      </c>
      <c r="P82" s="118"/>
      <c r="Q82" s="118"/>
      <c r="R82" s="118"/>
      <c r="S82" s="118"/>
      <c r="T82" s="118"/>
      <c r="U82" s="118"/>
      <c r="V82" s="118"/>
      <c r="W82" s="118"/>
      <c r="X82" s="118">
        <v>0.5</v>
      </c>
      <c r="Y82" s="118">
        <v>0.5</v>
      </c>
      <c r="Z82" s="118"/>
      <c r="AA82" s="118"/>
      <c r="AB82" s="118"/>
      <c r="AC82" s="118"/>
      <c r="AD82" s="118"/>
      <c r="AE82" s="118"/>
      <c r="AF82" s="118"/>
      <c r="AG82" s="118"/>
      <c r="AH82" s="118"/>
      <c r="AI82" s="118"/>
      <c r="AJ82" s="118">
        <v>0.5</v>
      </c>
      <c r="AK82" s="118"/>
      <c r="AL82" s="118"/>
      <c r="AM82" s="118"/>
      <c r="AN82" s="143">
        <f>N82*(Q82+S82+U82+W82+Y82+AA82+AC82+AE82+AG82+AI82+AK82+AM82)</f>
        <v>0.02</v>
      </c>
      <c r="AO82" s="68" t="s">
        <v>92</v>
      </c>
      <c r="AP82" s="68" t="s">
        <v>92</v>
      </c>
      <c r="AQ82" s="68" t="s">
        <v>92</v>
      </c>
      <c r="AR82" s="69">
        <f>Q82+S82+U82</f>
        <v>0</v>
      </c>
      <c r="AS82" s="144">
        <f t="shared" ref="AS82" si="13">SUM(AR82:AR85)</f>
        <v>0.5</v>
      </c>
      <c r="AT82" s="8"/>
      <c r="AU82" s="8"/>
    </row>
    <row r="83" spans="1:47" ht="23.25" customHeight="1" thickBot="1">
      <c r="A83" s="187"/>
      <c r="B83" s="187"/>
      <c r="C83" s="187"/>
      <c r="D83" s="187"/>
      <c r="E83" s="187"/>
      <c r="F83" s="141"/>
      <c r="G83" s="146"/>
      <c r="H83" s="149"/>
      <c r="I83" s="146"/>
      <c r="J83" s="164"/>
      <c r="K83" s="131"/>
      <c r="L83" s="131"/>
      <c r="M83" s="122"/>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43"/>
      <c r="AO83" s="95" t="s">
        <v>186</v>
      </c>
      <c r="AP83" s="95" t="s">
        <v>187</v>
      </c>
      <c r="AQ83" s="95" t="s">
        <v>188</v>
      </c>
      <c r="AR83" s="69">
        <f>W82+Y82+AA82</f>
        <v>0.5</v>
      </c>
      <c r="AS83" s="144"/>
      <c r="AT83" s="8"/>
      <c r="AU83" s="8"/>
    </row>
    <row r="84" spans="1:47" ht="23.25" customHeight="1" thickBot="1">
      <c r="A84" s="187"/>
      <c r="B84" s="187"/>
      <c r="C84" s="187"/>
      <c r="D84" s="187"/>
      <c r="E84" s="187"/>
      <c r="F84" s="141"/>
      <c r="G84" s="146"/>
      <c r="H84" s="149"/>
      <c r="I84" s="146"/>
      <c r="J84" s="164"/>
      <c r="K84" s="131"/>
      <c r="L84" s="131"/>
      <c r="M84" s="122"/>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43"/>
      <c r="AO84" s="68" t="s">
        <v>74</v>
      </c>
      <c r="AP84" s="68" t="s">
        <v>74</v>
      </c>
      <c r="AQ84" s="68" t="s">
        <v>74</v>
      </c>
      <c r="AR84" s="69">
        <f>AC82+AE82+AG82</f>
        <v>0</v>
      </c>
      <c r="AS84" s="144"/>
      <c r="AT84" s="8"/>
      <c r="AU84" s="8"/>
    </row>
    <row r="85" spans="1:47" ht="23.25" customHeight="1" thickBot="1">
      <c r="A85" s="187"/>
      <c r="B85" s="187"/>
      <c r="C85" s="187"/>
      <c r="D85" s="187"/>
      <c r="E85" s="187"/>
      <c r="F85" s="142"/>
      <c r="G85" s="147"/>
      <c r="H85" s="150"/>
      <c r="I85" s="147"/>
      <c r="J85" s="165"/>
      <c r="K85" s="132"/>
      <c r="L85" s="132"/>
      <c r="M85" s="123"/>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43"/>
      <c r="AO85" s="68" t="s">
        <v>75</v>
      </c>
      <c r="AP85" s="68" t="s">
        <v>75</v>
      </c>
      <c r="AQ85" s="68" t="s">
        <v>75</v>
      </c>
      <c r="AR85" s="69">
        <f>AI82+AK82+AM82</f>
        <v>0</v>
      </c>
      <c r="AS85" s="144"/>
      <c r="AT85" s="8"/>
      <c r="AU85" s="8"/>
    </row>
    <row r="86" spans="1:47" ht="23.25" customHeight="1" thickBot="1">
      <c r="A86" s="187"/>
      <c r="B86" s="187"/>
      <c r="C86" s="187"/>
      <c r="D86" s="187"/>
      <c r="E86" s="187"/>
      <c r="F86" s="166" t="s">
        <v>189</v>
      </c>
      <c r="G86" s="145" t="s">
        <v>190</v>
      </c>
      <c r="H86" s="169" t="s">
        <v>191</v>
      </c>
      <c r="I86" s="145" t="s">
        <v>192</v>
      </c>
      <c r="J86" s="163" t="s">
        <v>178</v>
      </c>
      <c r="K86" s="130">
        <v>44713</v>
      </c>
      <c r="L86" s="130">
        <v>44742</v>
      </c>
      <c r="M86" s="121" t="s">
        <v>15</v>
      </c>
      <c r="N86" s="118">
        <v>0.04</v>
      </c>
      <c r="O86" s="118">
        <f>N86*(P86+R86+T86+V86+X86+Z86+AB86+AD86+AF86+AH86+AJ86+AL86)</f>
        <v>0.04</v>
      </c>
      <c r="P86" s="118"/>
      <c r="Q86" s="118"/>
      <c r="R86" s="118"/>
      <c r="S86" s="118"/>
      <c r="T86" s="118"/>
      <c r="U86" s="118"/>
      <c r="V86" s="118"/>
      <c r="W86" s="118"/>
      <c r="X86" s="118"/>
      <c r="Y86" s="118"/>
      <c r="Z86" s="118">
        <v>1</v>
      </c>
      <c r="AA86" s="118">
        <v>0</v>
      </c>
      <c r="AB86" s="118"/>
      <c r="AC86" s="118"/>
      <c r="AD86" s="118"/>
      <c r="AE86" s="118">
        <v>0.15</v>
      </c>
      <c r="AF86" s="118"/>
      <c r="AG86" s="118"/>
      <c r="AH86" s="118"/>
      <c r="AI86" s="118"/>
      <c r="AJ86" s="118"/>
      <c r="AK86" s="118"/>
      <c r="AL86" s="118"/>
      <c r="AM86" s="118"/>
      <c r="AN86" s="143">
        <f>N86*(Q86+S86+U86+W86+Y86+AA86+AC86+AE86+AG86+AI86+AK86+AM86)</f>
        <v>6.0000000000000001E-3</v>
      </c>
      <c r="AO86" s="68" t="s">
        <v>92</v>
      </c>
      <c r="AP86" s="68" t="s">
        <v>92</v>
      </c>
      <c r="AQ86" s="68" t="s">
        <v>92</v>
      </c>
      <c r="AR86" s="69">
        <f>Q86+S86+U86</f>
        <v>0</v>
      </c>
      <c r="AS86" s="144">
        <f t="shared" ref="AS86" si="14">SUM(AR86:AR89)</f>
        <v>0.15</v>
      </c>
      <c r="AT86" s="8"/>
      <c r="AU86" s="8"/>
    </row>
    <row r="87" spans="1:47" ht="23.25" customHeight="1" thickBot="1">
      <c r="A87" s="187"/>
      <c r="B87" s="187"/>
      <c r="C87" s="187"/>
      <c r="D87" s="187"/>
      <c r="E87" s="187"/>
      <c r="F87" s="167"/>
      <c r="G87" s="146"/>
      <c r="H87" s="146"/>
      <c r="I87" s="146"/>
      <c r="J87" s="164"/>
      <c r="K87" s="131"/>
      <c r="L87" s="131"/>
      <c r="M87" s="122"/>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43"/>
      <c r="AO87" s="95" t="s">
        <v>193</v>
      </c>
      <c r="AP87" s="95" t="s">
        <v>194</v>
      </c>
      <c r="AQ87" s="95" t="s">
        <v>195</v>
      </c>
      <c r="AR87" s="69">
        <f>W86+Y86+AA86</f>
        <v>0</v>
      </c>
      <c r="AS87" s="144"/>
      <c r="AT87" s="8"/>
      <c r="AU87" s="8"/>
    </row>
    <row r="88" spans="1:47" ht="23.25" customHeight="1" thickBot="1">
      <c r="A88" s="187"/>
      <c r="B88" s="187"/>
      <c r="C88" s="187"/>
      <c r="D88" s="187"/>
      <c r="E88" s="187"/>
      <c r="F88" s="167"/>
      <c r="G88" s="146"/>
      <c r="H88" s="146"/>
      <c r="I88" s="146"/>
      <c r="J88" s="164"/>
      <c r="K88" s="131"/>
      <c r="L88" s="131"/>
      <c r="M88" s="122"/>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43"/>
      <c r="AO88" s="111" t="s">
        <v>196</v>
      </c>
      <c r="AP88" s="95" t="s">
        <v>197</v>
      </c>
      <c r="AQ88" s="95" t="s">
        <v>145</v>
      </c>
      <c r="AR88" s="69">
        <f>AC86+AE86+AG86</f>
        <v>0.15</v>
      </c>
      <c r="AS88" s="144"/>
      <c r="AT88" s="8"/>
      <c r="AU88" s="8"/>
    </row>
    <row r="89" spans="1:47" ht="23.25" customHeight="1" thickBot="1">
      <c r="A89" s="187"/>
      <c r="B89" s="187"/>
      <c r="C89" s="187"/>
      <c r="D89" s="187"/>
      <c r="E89" s="187"/>
      <c r="F89" s="168"/>
      <c r="G89" s="147"/>
      <c r="H89" s="147"/>
      <c r="I89" s="147"/>
      <c r="J89" s="165"/>
      <c r="K89" s="132"/>
      <c r="L89" s="132"/>
      <c r="M89" s="123"/>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43"/>
      <c r="AO89" s="68" t="s">
        <v>75</v>
      </c>
      <c r="AP89" s="68" t="s">
        <v>75</v>
      </c>
      <c r="AQ89" s="68" t="s">
        <v>75</v>
      </c>
      <c r="AR89" s="69">
        <f>AI86+AK86+AM86</f>
        <v>0</v>
      </c>
      <c r="AS89" s="144"/>
      <c r="AT89" s="8"/>
      <c r="AU89" s="8"/>
    </row>
    <row r="90" spans="1:47" ht="23.25" customHeight="1" thickBot="1">
      <c r="A90" s="187"/>
      <c r="B90" s="187"/>
      <c r="C90" s="187"/>
      <c r="D90" s="187"/>
      <c r="E90" s="187"/>
      <c r="F90" s="166" t="s">
        <v>198</v>
      </c>
      <c r="G90" s="145" t="s">
        <v>199</v>
      </c>
      <c r="H90" s="148" t="s">
        <v>168</v>
      </c>
      <c r="I90" s="145" t="s">
        <v>200</v>
      </c>
      <c r="J90" s="163" t="s">
        <v>178</v>
      </c>
      <c r="K90" s="130">
        <v>44621</v>
      </c>
      <c r="L90" s="130">
        <v>44925</v>
      </c>
      <c r="M90" s="121" t="s">
        <v>15</v>
      </c>
      <c r="N90" s="118">
        <v>0.04</v>
      </c>
      <c r="O90" s="118">
        <f>N90*(P90+R90+T90+V90+X90+Z90+AB90+AD90+AF90+AH90+AJ90+AL90)</f>
        <v>0.04</v>
      </c>
      <c r="P90" s="118"/>
      <c r="Q90" s="118"/>
      <c r="R90" s="118"/>
      <c r="S90" s="118"/>
      <c r="T90" s="118">
        <v>0.25</v>
      </c>
      <c r="U90" s="118">
        <v>0.25</v>
      </c>
      <c r="V90" s="118"/>
      <c r="W90" s="118"/>
      <c r="X90" s="118"/>
      <c r="Y90" s="118"/>
      <c r="Z90" s="118">
        <v>0.25</v>
      </c>
      <c r="AA90" s="118">
        <v>0.25</v>
      </c>
      <c r="AB90" s="118"/>
      <c r="AC90" s="118"/>
      <c r="AD90" s="118"/>
      <c r="AE90" s="118"/>
      <c r="AF90" s="118">
        <v>0.25</v>
      </c>
      <c r="AG90" s="118">
        <v>0.25</v>
      </c>
      <c r="AH90" s="118"/>
      <c r="AI90" s="118"/>
      <c r="AJ90" s="118"/>
      <c r="AK90" s="118"/>
      <c r="AL90" s="118">
        <v>0.25</v>
      </c>
      <c r="AM90" s="118"/>
      <c r="AN90" s="143">
        <f>N90*(Q90+S90+U90+W90+Y90+AA90+AC90+AE90+AG90+AI90+AK90+AM90)</f>
        <v>0.03</v>
      </c>
      <c r="AO90" s="96" t="s">
        <v>201</v>
      </c>
      <c r="AP90" s="95" t="s">
        <v>202</v>
      </c>
      <c r="AQ90" s="95" t="s">
        <v>162</v>
      </c>
      <c r="AR90" s="69">
        <f>Q90+S90+U90</f>
        <v>0.25</v>
      </c>
      <c r="AS90" s="144">
        <f t="shared" ref="AS90" si="15">SUM(AR90:AR93)</f>
        <v>0.75</v>
      </c>
      <c r="AT90" s="8"/>
      <c r="AU90" s="8"/>
    </row>
    <row r="91" spans="1:47" ht="23.25" customHeight="1" thickBot="1">
      <c r="A91" s="187"/>
      <c r="B91" s="187"/>
      <c r="C91" s="187"/>
      <c r="D91" s="187"/>
      <c r="E91" s="187"/>
      <c r="F91" s="167"/>
      <c r="G91" s="146"/>
      <c r="H91" s="149"/>
      <c r="I91" s="146"/>
      <c r="J91" s="164"/>
      <c r="K91" s="131"/>
      <c r="L91" s="131"/>
      <c r="M91" s="122"/>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43"/>
      <c r="AO91" s="96" t="s">
        <v>203</v>
      </c>
      <c r="AP91" s="95" t="s">
        <v>204</v>
      </c>
      <c r="AQ91" s="95" t="s">
        <v>84</v>
      </c>
      <c r="AR91" s="69">
        <f>W90+Y90+AA90</f>
        <v>0.25</v>
      </c>
      <c r="AS91" s="144"/>
      <c r="AT91" s="8"/>
      <c r="AU91" s="8"/>
    </row>
    <row r="92" spans="1:47" ht="23.25" customHeight="1" thickBot="1">
      <c r="A92" s="187"/>
      <c r="B92" s="187"/>
      <c r="C92" s="187"/>
      <c r="D92" s="187"/>
      <c r="E92" s="187"/>
      <c r="F92" s="167"/>
      <c r="G92" s="146"/>
      <c r="H92" s="149"/>
      <c r="I92" s="146"/>
      <c r="J92" s="164"/>
      <c r="K92" s="131"/>
      <c r="L92" s="131"/>
      <c r="M92" s="122"/>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43"/>
      <c r="AO92" s="111" t="s">
        <v>205</v>
      </c>
      <c r="AP92" s="97" t="s">
        <v>206</v>
      </c>
      <c r="AQ92" s="97" t="s">
        <v>207</v>
      </c>
      <c r="AR92" s="69">
        <f>AC90+AE90+AG90</f>
        <v>0.25</v>
      </c>
      <c r="AS92" s="144"/>
      <c r="AT92" s="8"/>
      <c r="AU92" s="8"/>
    </row>
    <row r="93" spans="1:47" ht="23.25" customHeight="1" thickBot="1">
      <c r="A93" s="187"/>
      <c r="B93" s="187"/>
      <c r="C93" s="187"/>
      <c r="D93" s="187"/>
      <c r="E93" s="187"/>
      <c r="F93" s="168"/>
      <c r="G93" s="147"/>
      <c r="H93" s="150"/>
      <c r="I93" s="147"/>
      <c r="J93" s="165"/>
      <c r="K93" s="132"/>
      <c r="L93" s="132"/>
      <c r="M93" s="123"/>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43"/>
      <c r="AO93" s="68" t="s">
        <v>75</v>
      </c>
      <c r="AP93" s="68" t="s">
        <v>75</v>
      </c>
      <c r="AQ93" s="68" t="s">
        <v>75</v>
      </c>
      <c r="AR93" s="69">
        <f>AI90+AK90+AM90</f>
        <v>0</v>
      </c>
      <c r="AS93" s="144"/>
      <c r="AT93" s="8"/>
      <c r="AU93" s="8"/>
    </row>
    <row r="94" spans="1:47" ht="23.25" customHeight="1" thickBot="1">
      <c r="A94" s="187"/>
      <c r="B94" s="187"/>
      <c r="C94" s="187"/>
      <c r="D94" s="187"/>
      <c r="E94" s="187"/>
      <c r="F94" s="140" t="s">
        <v>208</v>
      </c>
      <c r="G94" s="145" t="s">
        <v>209</v>
      </c>
      <c r="H94" s="145" t="s">
        <v>210</v>
      </c>
      <c r="I94" s="145" t="s">
        <v>211</v>
      </c>
      <c r="J94" s="163" t="s">
        <v>212</v>
      </c>
      <c r="K94" s="130">
        <v>44713</v>
      </c>
      <c r="L94" s="130">
        <v>44742</v>
      </c>
      <c r="M94" s="121" t="s">
        <v>15</v>
      </c>
      <c r="N94" s="118">
        <v>0.04</v>
      </c>
      <c r="O94" s="118">
        <f>N94*(P94+R94+T94+V94+X94+Z94+AB94+AD94+AF94+AH94+AJ94+AL94)</f>
        <v>0.04</v>
      </c>
      <c r="P94" s="118"/>
      <c r="Q94" s="118"/>
      <c r="R94" s="118"/>
      <c r="S94" s="118"/>
      <c r="T94" s="118"/>
      <c r="U94" s="118"/>
      <c r="V94" s="118"/>
      <c r="W94" s="118"/>
      <c r="X94" s="118"/>
      <c r="Y94" s="118"/>
      <c r="Z94" s="118">
        <v>1</v>
      </c>
      <c r="AA94" s="118">
        <v>1</v>
      </c>
      <c r="AB94" s="118"/>
      <c r="AC94" s="118"/>
      <c r="AD94" s="118"/>
      <c r="AE94" s="118"/>
      <c r="AF94" s="118"/>
      <c r="AG94" s="118"/>
      <c r="AH94" s="118"/>
      <c r="AI94" s="118"/>
      <c r="AJ94" s="118"/>
      <c r="AK94" s="118"/>
      <c r="AL94" s="118"/>
      <c r="AM94" s="118"/>
      <c r="AN94" s="143">
        <f>N94*(Q94+S94+U94+W94+Y94+AA94+AC94+AE94+AG94+AI94+AK94+AM94)</f>
        <v>0.04</v>
      </c>
      <c r="AO94" s="68" t="s">
        <v>92</v>
      </c>
      <c r="AP94" s="68" t="s">
        <v>92</v>
      </c>
      <c r="AQ94" s="68" t="s">
        <v>92</v>
      </c>
      <c r="AR94" s="69">
        <f>Q94+S94+U94</f>
        <v>0</v>
      </c>
      <c r="AS94" s="144">
        <f t="shared" ref="AS94" si="16">SUM(AR94:AR97)</f>
        <v>1</v>
      </c>
      <c r="AT94" s="8"/>
      <c r="AU94" s="8"/>
    </row>
    <row r="95" spans="1:47" ht="23.25" customHeight="1" thickBot="1">
      <c r="A95" s="187"/>
      <c r="B95" s="187"/>
      <c r="C95" s="187"/>
      <c r="D95" s="187"/>
      <c r="E95" s="187"/>
      <c r="F95" s="141"/>
      <c r="G95" s="146"/>
      <c r="H95" s="146"/>
      <c r="I95" s="146"/>
      <c r="J95" s="164"/>
      <c r="K95" s="131"/>
      <c r="L95" s="131"/>
      <c r="M95" s="122"/>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19"/>
      <c r="AK95" s="119"/>
      <c r="AL95" s="119"/>
      <c r="AM95" s="119"/>
      <c r="AN95" s="143"/>
      <c r="AO95" s="95" t="s">
        <v>213</v>
      </c>
      <c r="AP95" s="95" t="s">
        <v>214</v>
      </c>
      <c r="AQ95" s="95" t="s">
        <v>188</v>
      </c>
      <c r="AR95" s="69">
        <f>W94+Y94+AA94</f>
        <v>1</v>
      </c>
      <c r="AS95" s="144"/>
      <c r="AT95" s="8"/>
      <c r="AU95" s="8"/>
    </row>
    <row r="96" spans="1:47" ht="23.25" customHeight="1" thickBot="1">
      <c r="A96" s="187"/>
      <c r="B96" s="187"/>
      <c r="C96" s="187"/>
      <c r="D96" s="187"/>
      <c r="E96" s="187"/>
      <c r="F96" s="141"/>
      <c r="G96" s="146"/>
      <c r="H96" s="146"/>
      <c r="I96" s="146"/>
      <c r="J96" s="164"/>
      <c r="K96" s="131"/>
      <c r="L96" s="131"/>
      <c r="M96" s="122"/>
      <c r="N96" s="119"/>
      <c r="O96" s="119"/>
      <c r="P96" s="119"/>
      <c r="Q96" s="119"/>
      <c r="R96" s="119"/>
      <c r="S96" s="119"/>
      <c r="T96" s="119"/>
      <c r="U96" s="119"/>
      <c r="V96" s="119"/>
      <c r="W96" s="119"/>
      <c r="X96" s="119"/>
      <c r="Y96" s="119"/>
      <c r="Z96" s="119"/>
      <c r="AA96" s="119"/>
      <c r="AB96" s="119"/>
      <c r="AC96" s="119"/>
      <c r="AD96" s="119"/>
      <c r="AE96" s="119"/>
      <c r="AF96" s="119"/>
      <c r="AG96" s="119"/>
      <c r="AH96" s="119"/>
      <c r="AI96" s="119"/>
      <c r="AJ96" s="119"/>
      <c r="AK96" s="119"/>
      <c r="AL96" s="119"/>
      <c r="AM96" s="119"/>
      <c r="AN96" s="143"/>
      <c r="AO96" s="68" t="s">
        <v>74</v>
      </c>
      <c r="AP96" s="68" t="s">
        <v>74</v>
      </c>
      <c r="AQ96" s="68" t="s">
        <v>74</v>
      </c>
      <c r="AR96" s="69">
        <f>AC94+AE94+AG94</f>
        <v>0</v>
      </c>
      <c r="AS96" s="144"/>
      <c r="AT96" s="8"/>
      <c r="AU96" s="8"/>
    </row>
    <row r="97" spans="1:47" ht="23.25" customHeight="1" thickBot="1">
      <c r="A97" s="187"/>
      <c r="B97" s="187"/>
      <c r="C97" s="187"/>
      <c r="D97" s="187"/>
      <c r="E97" s="187"/>
      <c r="F97" s="142"/>
      <c r="G97" s="147"/>
      <c r="H97" s="147"/>
      <c r="I97" s="147"/>
      <c r="J97" s="165"/>
      <c r="K97" s="132"/>
      <c r="L97" s="132"/>
      <c r="M97" s="123"/>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43"/>
      <c r="AO97" s="68" t="s">
        <v>75</v>
      </c>
      <c r="AP97" s="68" t="s">
        <v>75</v>
      </c>
      <c r="AQ97" s="68" t="s">
        <v>75</v>
      </c>
      <c r="AR97" s="69">
        <f>AI94+AK94+AM94</f>
        <v>0</v>
      </c>
      <c r="AS97" s="144"/>
      <c r="AT97" s="8"/>
      <c r="AU97" s="8"/>
    </row>
    <row r="98" spans="1:47" ht="23.25" customHeight="1" thickBot="1">
      <c r="A98" s="187"/>
      <c r="B98" s="187"/>
      <c r="C98" s="187"/>
      <c r="D98" s="187"/>
      <c r="E98" s="187"/>
      <c r="F98" s="140" t="s">
        <v>215</v>
      </c>
      <c r="G98" s="145" t="s">
        <v>216</v>
      </c>
      <c r="H98" s="148" t="s">
        <v>217</v>
      </c>
      <c r="I98" s="145" t="s">
        <v>122</v>
      </c>
      <c r="J98" s="163" t="s">
        <v>212</v>
      </c>
      <c r="K98" s="130">
        <v>44564</v>
      </c>
      <c r="L98" s="130">
        <v>44926</v>
      </c>
      <c r="M98" s="121" t="s">
        <v>15</v>
      </c>
      <c r="N98" s="118">
        <v>0.04</v>
      </c>
      <c r="O98" s="118">
        <f>N98*(P98+R98+T98+V98+X98+Z98+AB98+AD98+AF98+AH98+AJ98+AL98)</f>
        <v>3.9984000000000006E-2</v>
      </c>
      <c r="P98" s="118">
        <v>8.3299999999999999E-2</v>
      </c>
      <c r="Q98" s="118"/>
      <c r="R98" s="118">
        <v>8.3299999999999999E-2</v>
      </c>
      <c r="S98" s="118">
        <v>0.08</v>
      </c>
      <c r="T98" s="118">
        <v>8.3299999999999999E-2</v>
      </c>
      <c r="U98" s="118">
        <v>0.08</v>
      </c>
      <c r="V98" s="118">
        <v>8.3299999999999999E-2</v>
      </c>
      <c r="W98" s="118">
        <v>0.08</v>
      </c>
      <c r="X98" s="118">
        <v>8.3299999999999999E-2</v>
      </c>
      <c r="Y98" s="118">
        <v>0.08</v>
      </c>
      <c r="Z98" s="118">
        <v>8.3299999999999999E-2</v>
      </c>
      <c r="AA98" s="118">
        <v>0.08</v>
      </c>
      <c r="AB98" s="118">
        <v>8.3299999999999999E-2</v>
      </c>
      <c r="AC98" s="118">
        <v>8.3299999999999999E-2</v>
      </c>
      <c r="AD98" s="118">
        <v>8.3299999999999999E-2</v>
      </c>
      <c r="AE98" s="118">
        <v>8.3299999999999999E-2</v>
      </c>
      <c r="AF98" s="118">
        <v>8.3299999999999999E-2</v>
      </c>
      <c r="AG98" s="118">
        <v>0.16</v>
      </c>
      <c r="AH98" s="118">
        <v>8.3299999999999999E-2</v>
      </c>
      <c r="AI98" s="118"/>
      <c r="AJ98" s="118">
        <v>8.3299999999999999E-2</v>
      </c>
      <c r="AK98" s="118"/>
      <c r="AL98" s="118">
        <v>8.3299999999999999E-2</v>
      </c>
      <c r="AM98" s="118"/>
      <c r="AN98" s="143">
        <f>N98*(Q98+S98+U98+W98+Y98+AA98+AC98+AE98+AG98+AI98+AK98+AM98)</f>
        <v>2.9064000000000003E-2</v>
      </c>
      <c r="AO98" s="96" t="s">
        <v>218</v>
      </c>
      <c r="AP98" s="95" t="s">
        <v>219</v>
      </c>
      <c r="AQ98" s="95" t="s">
        <v>72</v>
      </c>
      <c r="AR98" s="69">
        <f>Q98+S98+U98</f>
        <v>0.16</v>
      </c>
      <c r="AS98" s="144">
        <f t="shared" ref="AS98" si="17">SUM(AR98:AR101)</f>
        <v>0.72660000000000002</v>
      </c>
      <c r="AT98" s="8"/>
      <c r="AU98" s="8"/>
    </row>
    <row r="99" spans="1:47" ht="23.25" customHeight="1" thickBot="1">
      <c r="A99" s="187"/>
      <c r="B99" s="187"/>
      <c r="C99" s="187"/>
      <c r="D99" s="187"/>
      <c r="E99" s="187"/>
      <c r="F99" s="141"/>
      <c r="G99" s="146"/>
      <c r="H99" s="149"/>
      <c r="I99" s="146"/>
      <c r="J99" s="164"/>
      <c r="K99" s="131"/>
      <c r="L99" s="131"/>
      <c r="M99" s="122"/>
      <c r="N99" s="119"/>
      <c r="O99" s="119"/>
      <c r="P99" s="119"/>
      <c r="Q99" s="119"/>
      <c r="R99" s="119"/>
      <c r="S99" s="119"/>
      <c r="T99" s="119"/>
      <c r="U99" s="119"/>
      <c r="V99" s="119"/>
      <c r="W99" s="119"/>
      <c r="X99" s="119"/>
      <c r="Y99" s="119"/>
      <c r="Z99" s="119"/>
      <c r="AA99" s="119"/>
      <c r="AB99" s="119"/>
      <c r="AC99" s="119"/>
      <c r="AD99" s="119"/>
      <c r="AE99" s="119"/>
      <c r="AF99" s="119"/>
      <c r="AG99" s="119"/>
      <c r="AH99" s="119"/>
      <c r="AI99" s="119"/>
      <c r="AJ99" s="119"/>
      <c r="AK99" s="119"/>
      <c r="AL99" s="119"/>
      <c r="AM99" s="119"/>
      <c r="AN99" s="143"/>
      <c r="AO99" s="96" t="s">
        <v>220</v>
      </c>
      <c r="AP99" s="95" t="s">
        <v>221</v>
      </c>
      <c r="AQ99" s="95" t="s">
        <v>188</v>
      </c>
      <c r="AR99" s="69">
        <f>W98+Y98+AA98</f>
        <v>0.24</v>
      </c>
      <c r="AS99" s="144"/>
      <c r="AT99" s="8"/>
      <c r="AU99" s="8"/>
    </row>
    <row r="100" spans="1:47" ht="23.25" customHeight="1" thickBot="1">
      <c r="A100" s="187"/>
      <c r="B100" s="187"/>
      <c r="C100" s="187"/>
      <c r="D100" s="187"/>
      <c r="E100" s="187"/>
      <c r="F100" s="141"/>
      <c r="G100" s="146"/>
      <c r="H100" s="149"/>
      <c r="I100" s="146"/>
      <c r="J100" s="164"/>
      <c r="K100" s="131"/>
      <c r="L100" s="131"/>
      <c r="M100" s="122"/>
      <c r="N100" s="119"/>
      <c r="O100" s="119"/>
      <c r="P100" s="119"/>
      <c r="Q100" s="119"/>
      <c r="R100" s="119"/>
      <c r="S100" s="119"/>
      <c r="T100" s="119"/>
      <c r="U100" s="119"/>
      <c r="V100" s="119"/>
      <c r="W100" s="119"/>
      <c r="X100" s="119"/>
      <c r="Y100" s="119"/>
      <c r="Z100" s="119"/>
      <c r="AA100" s="119"/>
      <c r="AB100" s="119"/>
      <c r="AC100" s="119"/>
      <c r="AD100" s="119"/>
      <c r="AE100" s="119"/>
      <c r="AF100" s="119"/>
      <c r="AG100" s="119"/>
      <c r="AH100" s="119"/>
      <c r="AI100" s="119"/>
      <c r="AJ100" s="119"/>
      <c r="AK100" s="119"/>
      <c r="AL100" s="119"/>
      <c r="AM100" s="119"/>
      <c r="AN100" s="143"/>
      <c r="AO100" s="95" t="s">
        <v>222</v>
      </c>
      <c r="AP100" s="95" t="s">
        <v>223</v>
      </c>
      <c r="AQ100" s="95" t="s">
        <v>224</v>
      </c>
      <c r="AR100" s="69">
        <f>AC98+AE98+AG98</f>
        <v>0.3266</v>
      </c>
      <c r="AS100" s="144"/>
      <c r="AT100" s="8"/>
      <c r="AU100" s="8"/>
    </row>
    <row r="101" spans="1:47" ht="23.25" customHeight="1" thickBot="1">
      <c r="A101" s="187"/>
      <c r="B101" s="187"/>
      <c r="C101" s="187"/>
      <c r="D101" s="187"/>
      <c r="E101" s="187"/>
      <c r="F101" s="142"/>
      <c r="G101" s="147"/>
      <c r="H101" s="150"/>
      <c r="I101" s="147"/>
      <c r="J101" s="165"/>
      <c r="K101" s="132"/>
      <c r="L101" s="132"/>
      <c r="M101" s="123"/>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43"/>
      <c r="AO101" s="68" t="s">
        <v>75</v>
      </c>
      <c r="AP101" s="68" t="s">
        <v>75</v>
      </c>
      <c r="AQ101" s="68" t="s">
        <v>75</v>
      </c>
      <c r="AR101" s="69">
        <f>AI98+AK98+AM98</f>
        <v>0</v>
      </c>
      <c r="AS101" s="144"/>
      <c r="AT101" s="8"/>
      <c r="AU101" s="8"/>
    </row>
    <row r="102" spans="1:47" ht="23.25" customHeight="1" thickBot="1">
      <c r="A102" s="187"/>
      <c r="B102" s="187"/>
      <c r="C102" s="187"/>
      <c r="D102" s="187"/>
      <c r="E102" s="187"/>
      <c r="F102" s="140" t="s">
        <v>225</v>
      </c>
      <c r="G102" s="145" t="s">
        <v>226</v>
      </c>
      <c r="H102" s="145" t="s">
        <v>121</v>
      </c>
      <c r="I102" s="145" t="s">
        <v>122</v>
      </c>
      <c r="J102" s="163" t="s">
        <v>178</v>
      </c>
      <c r="K102" s="130">
        <v>44682</v>
      </c>
      <c r="L102" s="130">
        <v>44895</v>
      </c>
      <c r="M102" s="121" t="s">
        <v>15</v>
      </c>
      <c r="N102" s="118">
        <v>0.04</v>
      </c>
      <c r="O102" s="118">
        <f>N102*(P102+R102+T102+V102+X102+Z102+AB102+AD102+AF102+AH102+AJ102+AL102)</f>
        <v>0.04</v>
      </c>
      <c r="P102" s="118"/>
      <c r="Q102" s="118"/>
      <c r="R102" s="118"/>
      <c r="S102" s="118"/>
      <c r="T102" s="118"/>
      <c r="U102" s="118"/>
      <c r="V102" s="118"/>
      <c r="W102" s="118"/>
      <c r="X102" s="118">
        <v>0.5</v>
      </c>
      <c r="Y102" s="118">
        <v>0.5</v>
      </c>
      <c r="Z102" s="118"/>
      <c r="AA102" s="118"/>
      <c r="AB102" s="118"/>
      <c r="AC102" s="118"/>
      <c r="AD102" s="118"/>
      <c r="AE102" s="118"/>
      <c r="AF102" s="118"/>
      <c r="AG102" s="118"/>
      <c r="AH102" s="118"/>
      <c r="AI102" s="118"/>
      <c r="AJ102" s="118">
        <v>0.5</v>
      </c>
      <c r="AK102" s="118"/>
      <c r="AL102" s="118"/>
      <c r="AM102" s="118"/>
      <c r="AN102" s="143">
        <f>N102*(Q102+S102+U102+W102+Y102+AA102+AC102+AE102+AG102+AI102+AK102+AM102)</f>
        <v>0.02</v>
      </c>
      <c r="AO102" s="68" t="s">
        <v>92</v>
      </c>
      <c r="AP102" s="68" t="s">
        <v>92</v>
      </c>
      <c r="AQ102" s="68" t="s">
        <v>92</v>
      </c>
      <c r="AR102" s="69">
        <f>Q102+S102+U102</f>
        <v>0</v>
      </c>
      <c r="AS102" s="144">
        <f t="shared" ref="AS102" si="18">SUM(AR102:AR105)</f>
        <v>0.5</v>
      </c>
      <c r="AT102" s="8"/>
      <c r="AU102" s="8"/>
    </row>
    <row r="103" spans="1:47" ht="23.25" customHeight="1" thickBot="1">
      <c r="A103" s="187"/>
      <c r="B103" s="187"/>
      <c r="C103" s="187"/>
      <c r="D103" s="187"/>
      <c r="E103" s="187"/>
      <c r="F103" s="141"/>
      <c r="G103" s="146"/>
      <c r="H103" s="146"/>
      <c r="I103" s="146"/>
      <c r="J103" s="164"/>
      <c r="K103" s="131"/>
      <c r="L103" s="131"/>
      <c r="M103" s="122"/>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9"/>
      <c r="AI103" s="119"/>
      <c r="AJ103" s="119"/>
      <c r="AK103" s="119"/>
      <c r="AL103" s="119"/>
      <c r="AM103" s="119"/>
      <c r="AN103" s="143"/>
      <c r="AO103" s="95" t="s">
        <v>227</v>
      </c>
      <c r="AP103" s="95" t="s">
        <v>228</v>
      </c>
      <c r="AQ103" s="95" t="s">
        <v>188</v>
      </c>
      <c r="AR103" s="69">
        <f>W102+Y102+AA102</f>
        <v>0.5</v>
      </c>
      <c r="AS103" s="144"/>
      <c r="AT103" s="8"/>
      <c r="AU103" s="8"/>
    </row>
    <row r="104" spans="1:47" ht="23.25" customHeight="1" thickBot="1">
      <c r="A104" s="187"/>
      <c r="B104" s="187"/>
      <c r="C104" s="187"/>
      <c r="D104" s="187"/>
      <c r="E104" s="187"/>
      <c r="F104" s="141"/>
      <c r="G104" s="146"/>
      <c r="H104" s="146"/>
      <c r="I104" s="146"/>
      <c r="J104" s="164"/>
      <c r="K104" s="131"/>
      <c r="L104" s="131"/>
      <c r="M104" s="122"/>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19"/>
      <c r="AJ104" s="119"/>
      <c r="AK104" s="119"/>
      <c r="AL104" s="119"/>
      <c r="AM104" s="119"/>
      <c r="AN104" s="143"/>
      <c r="AO104" s="68" t="s">
        <v>74</v>
      </c>
      <c r="AP104" s="68" t="s">
        <v>74</v>
      </c>
      <c r="AQ104" s="68" t="s">
        <v>74</v>
      </c>
      <c r="AR104" s="69">
        <f>AC102+AE102+AG102</f>
        <v>0</v>
      </c>
      <c r="AS104" s="144"/>
      <c r="AT104" s="8"/>
      <c r="AU104" s="8"/>
    </row>
    <row r="105" spans="1:47" ht="23.25" customHeight="1" thickBot="1">
      <c r="A105" s="187"/>
      <c r="B105" s="187"/>
      <c r="C105" s="187"/>
      <c r="D105" s="187"/>
      <c r="E105" s="187"/>
      <c r="F105" s="142"/>
      <c r="G105" s="147"/>
      <c r="H105" s="147"/>
      <c r="I105" s="147"/>
      <c r="J105" s="165"/>
      <c r="K105" s="132"/>
      <c r="L105" s="132"/>
      <c r="M105" s="123"/>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43"/>
      <c r="AO105" s="68" t="s">
        <v>75</v>
      </c>
      <c r="AP105" s="68" t="s">
        <v>75</v>
      </c>
      <c r="AQ105" s="68" t="s">
        <v>75</v>
      </c>
      <c r="AR105" s="69">
        <f>AI102+AK102+AM102</f>
        <v>0</v>
      </c>
      <c r="AS105" s="144"/>
      <c r="AT105" s="8"/>
      <c r="AU105" s="8"/>
    </row>
    <row r="106" spans="1:47" ht="23.25" customHeight="1" thickBot="1">
      <c r="A106" s="187"/>
      <c r="B106" s="187"/>
      <c r="C106" s="187"/>
      <c r="D106" s="187"/>
      <c r="E106" s="187"/>
      <c r="F106" s="166" t="s">
        <v>229</v>
      </c>
      <c r="G106" s="145" t="s">
        <v>230</v>
      </c>
      <c r="H106" s="145" t="s">
        <v>231</v>
      </c>
      <c r="I106" s="145" t="s">
        <v>232</v>
      </c>
      <c r="J106" s="163" t="s">
        <v>212</v>
      </c>
      <c r="K106" s="130">
        <v>44743</v>
      </c>
      <c r="L106" s="130">
        <v>44773</v>
      </c>
      <c r="M106" s="121" t="s">
        <v>15</v>
      </c>
      <c r="N106" s="118">
        <v>0.04</v>
      </c>
      <c r="O106" s="118" t="e">
        <f>N106*(P106+R106+T106+V106+X106+Z106+AB106+#REF!+AF106+AH106+AJ106+AL106)</f>
        <v>#REF!</v>
      </c>
      <c r="P106" s="118"/>
      <c r="Q106" s="118"/>
      <c r="R106" s="118"/>
      <c r="S106" s="118"/>
      <c r="T106" s="118"/>
      <c r="U106" s="118"/>
      <c r="V106" s="118"/>
      <c r="W106" s="118"/>
      <c r="X106" s="118"/>
      <c r="Y106" s="118"/>
      <c r="Z106" s="118"/>
      <c r="AA106" s="118"/>
      <c r="AB106" s="118">
        <v>1</v>
      </c>
      <c r="AD106" s="118"/>
      <c r="AE106" s="118">
        <v>0.15</v>
      </c>
      <c r="AF106" s="118"/>
      <c r="AG106" s="118"/>
      <c r="AH106" s="118"/>
      <c r="AI106" s="118"/>
      <c r="AJ106" s="118"/>
      <c r="AK106" s="118"/>
      <c r="AL106" s="118"/>
      <c r="AM106" s="118"/>
      <c r="AN106" s="143">
        <f>N106*(Q106+S106+U106+W106+Y106+AA106+AD106+AE106+AG106+AI106+AK106+AM106)</f>
        <v>6.0000000000000001E-3</v>
      </c>
      <c r="AO106" s="68" t="s">
        <v>92</v>
      </c>
      <c r="AP106" s="68" t="s">
        <v>92</v>
      </c>
      <c r="AQ106" s="68" t="s">
        <v>92</v>
      </c>
      <c r="AR106" s="69">
        <f>Q106+S106+U106</f>
        <v>0</v>
      </c>
      <c r="AS106" s="144">
        <f t="shared" ref="AS106" si="19">SUM(AR106:AR109)</f>
        <v>0.15</v>
      </c>
      <c r="AT106" s="8"/>
      <c r="AU106" s="8"/>
    </row>
    <row r="107" spans="1:47" ht="23.25" customHeight="1" thickBot="1">
      <c r="A107" s="187"/>
      <c r="B107" s="187"/>
      <c r="C107" s="187"/>
      <c r="D107" s="187"/>
      <c r="E107" s="187"/>
      <c r="F107" s="167"/>
      <c r="G107" s="146"/>
      <c r="H107" s="146"/>
      <c r="I107" s="146"/>
      <c r="J107" s="164"/>
      <c r="K107" s="131"/>
      <c r="L107" s="131"/>
      <c r="M107" s="122"/>
      <c r="N107" s="119"/>
      <c r="O107" s="119"/>
      <c r="P107" s="119"/>
      <c r="Q107" s="119"/>
      <c r="R107" s="119"/>
      <c r="S107" s="119"/>
      <c r="T107" s="119"/>
      <c r="U107" s="119"/>
      <c r="V107" s="119"/>
      <c r="W107" s="119"/>
      <c r="X107" s="119"/>
      <c r="Y107" s="119"/>
      <c r="Z107" s="119"/>
      <c r="AA107" s="119"/>
      <c r="AB107" s="119"/>
      <c r="AD107" s="119"/>
      <c r="AE107" s="119"/>
      <c r="AF107" s="119"/>
      <c r="AG107" s="119"/>
      <c r="AH107" s="119"/>
      <c r="AI107" s="119"/>
      <c r="AJ107" s="119"/>
      <c r="AK107" s="119"/>
      <c r="AL107" s="119"/>
      <c r="AM107" s="119"/>
      <c r="AN107" s="143"/>
      <c r="AO107" s="68" t="s">
        <v>73</v>
      </c>
      <c r="AP107" s="68" t="s">
        <v>73</v>
      </c>
      <c r="AQ107" s="68" t="s">
        <v>73</v>
      </c>
      <c r="AR107" s="69">
        <f>W106+Y106+AA106</f>
        <v>0</v>
      </c>
      <c r="AS107" s="144"/>
      <c r="AT107" s="8"/>
      <c r="AU107" s="8"/>
    </row>
    <row r="108" spans="1:47" ht="23.25" customHeight="1" thickBot="1">
      <c r="A108" s="187"/>
      <c r="B108" s="187"/>
      <c r="C108" s="187"/>
      <c r="D108" s="187"/>
      <c r="E108" s="187"/>
      <c r="F108" s="167"/>
      <c r="G108" s="146"/>
      <c r="H108" s="146"/>
      <c r="I108" s="146"/>
      <c r="J108" s="164"/>
      <c r="K108" s="131"/>
      <c r="L108" s="131"/>
      <c r="M108" s="122"/>
      <c r="N108" s="119"/>
      <c r="O108" s="119"/>
      <c r="P108" s="119"/>
      <c r="Q108" s="119"/>
      <c r="R108" s="119"/>
      <c r="S108" s="119"/>
      <c r="T108" s="119"/>
      <c r="U108" s="119"/>
      <c r="V108" s="119"/>
      <c r="W108" s="119"/>
      <c r="X108" s="119"/>
      <c r="Y108" s="119"/>
      <c r="Z108" s="119"/>
      <c r="AA108" s="119"/>
      <c r="AB108" s="119"/>
      <c r="AD108" s="119"/>
      <c r="AE108" s="119"/>
      <c r="AF108" s="119"/>
      <c r="AG108" s="119"/>
      <c r="AH108" s="119"/>
      <c r="AI108" s="119"/>
      <c r="AJ108" s="119"/>
      <c r="AK108" s="119"/>
      <c r="AL108" s="119"/>
      <c r="AM108" s="119"/>
      <c r="AN108" s="143"/>
      <c r="AO108" s="105" t="s">
        <v>233</v>
      </c>
      <c r="AP108" s="95" t="s">
        <v>234</v>
      </c>
      <c r="AQ108" s="95" t="s">
        <v>235</v>
      </c>
      <c r="AR108" s="69">
        <f>AD106+AE106+AG106</f>
        <v>0.15</v>
      </c>
      <c r="AS108" s="144"/>
      <c r="AT108" s="8"/>
      <c r="AU108" s="8"/>
    </row>
    <row r="109" spans="1:47" ht="23.25" customHeight="1" thickBot="1">
      <c r="A109" s="187"/>
      <c r="B109" s="187"/>
      <c r="C109" s="187"/>
      <c r="D109" s="187"/>
      <c r="E109" s="187"/>
      <c r="F109" s="168"/>
      <c r="G109" s="147"/>
      <c r="H109" s="147"/>
      <c r="I109" s="147"/>
      <c r="J109" s="165"/>
      <c r="K109" s="132"/>
      <c r="L109" s="132"/>
      <c r="M109" s="123"/>
      <c r="N109" s="120"/>
      <c r="O109" s="120"/>
      <c r="P109" s="120"/>
      <c r="Q109" s="120"/>
      <c r="R109" s="120"/>
      <c r="S109" s="120"/>
      <c r="T109" s="120"/>
      <c r="U109" s="120"/>
      <c r="V109" s="120"/>
      <c r="W109" s="120"/>
      <c r="X109" s="120"/>
      <c r="Y109" s="120"/>
      <c r="Z109" s="120"/>
      <c r="AA109" s="120"/>
      <c r="AB109" s="120"/>
      <c r="AD109" s="120"/>
      <c r="AE109" s="120"/>
      <c r="AF109" s="120"/>
      <c r="AG109" s="120"/>
      <c r="AH109" s="120"/>
      <c r="AI109" s="120"/>
      <c r="AJ109" s="120"/>
      <c r="AK109" s="120"/>
      <c r="AL109" s="120"/>
      <c r="AM109" s="120"/>
      <c r="AN109" s="143"/>
      <c r="AO109" s="68" t="s">
        <v>75</v>
      </c>
      <c r="AP109" s="68" t="s">
        <v>75</v>
      </c>
      <c r="AQ109" s="68" t="s">
        <v>75</v>
      </c>
      <c r="AR109" s="69">
        <f>AI106+AK106+AM106</f>
        <v>0</v>
      </c>
      <c r="AS109" s="144"/>
      <c r="AT109" s="8"/>
      <c r="AU109" s="8"/>
    </row>
    <row r="110" spans="1:47" ht="23.25" customHeight="1" thickBot="1">
      <c r="A110" s="187"/>
      <c r="B110" s="187"/>
      <c r="C110" s="187"/>
      <c r="D110" s="187"/>
      <c r="E110" s="187"/>
      <c r="F110" s="140" t="s">
        <v>236</v>
      </c>
      <c r="G110" s="145" t="s">
        <v>237</v>
      </c>
      <c r="H110" s="145" t="s">
        <v>238</v>
      </c>
      <c r="I110" s="145" t="s">
        <v>239</v>
      </c>
      <c r="J110" s="163" t="s">
        <v>212</v>
      </c>
      <c r="K110" s="130">
        <v>44621</v>
      </c>
      <c r="L110" s="130">
        <v>44925</v>
      </c>
      <c r="M110" s="121" t="s">
        <v>15</v>
      </c>
      <c r="N110" s="118">
        <v>0.04</v>
      </c>
      <c r="O110" s="118">
        <f>N110*(P110+R110+T110+V110+X110+Z110+AB110+AD110+AF110+AH110+AJ110+AL110)</f>
        <v>0.04</v>
      </c>
      <c r="P110" s="118"/>
      <c r="Q110" s="118"/>
      <c r="R110" s="118"/>
      <c r="S110" s="118"/>
      <c r="T110" s="118">
        <v>0.25</v>
      </c>
      <c r="U110" s="118">
        <v>0.17</v>
      </c>
      <c r="V110" s="118"/>
      <c r="W110" s="118"/>
      <c r="X110" s="118"/>
      <c r="Y110" s="118"/>
      <c r="Z110" s="118">
        <v>0.25</v>
      </c>
      <c r="AA110" s="118">
        <v>0</v>
      </c>
      <c r="AB110" s="118"/>
      <c r="AC110" s="118"/>
      <c r="AD110" s="118"/>
      <c r="AE110" s="118">
        <v>0.49</v>
      </c>
      <c r="AF110" s="118">
        <v>0.25</v>
      </c>
      <c r="AG110" s="118">
        <v>0.17</v>
      </c>
      <c r="AH110" s="118"/>
      <c r="AI110" s="118"/>
      <c r="AJ110" s="118"/>
      <c r="AK110" s="118"/>
      <c r="AL110" s="118">
        <v>0.25</v>
      </c>
      <c r="AM110" s="118"/>
      <c r="AN110" s="143">
        <f>N110*(Q110+S110+U110+W110+Y110+AA110+AC110+AE110+AG110+AI110+AK110+AM110)</f>
        <v>3.32E-2</v>
      </c>
      <c r="AO110" s="96" t="s">
        <v>240</v>
      </c>
      <c r="AP110" s="95" t="s">
        <v>241</v>
      </c>
      <c r="AQ110" s="95" t="s">
        <v>162</v>
      </c>
      <c r="AR110" s="69">
        <f>Q110+S110+U110</f>
        <v>0.17</v>
      </c>
      <c r="AS110" s="144">
        <f t="shared" ref="AS110" si="20">SUM(AR110:AR113)</f>
        <v>0.83000000000000007</v>
      </c>
      <c r="AT110" s="8"/>
      <c r="AU110" s="8"/>
    </row>
    <row r="111" spans="1:47" ht="23.25" customHeight="1" thickBot="1">
      <c r="A111" s="187"/>
      <c r="B111" s="187"/>
      <c r="C111" s="187"/>
      <c r="D111" s="187"/>
      <c r="E111" s="187"/>
      <c r="F111" s="141"/>
      <c r="G111" s="146"/>
      <c r="H111" s="146"/>
      <c r="I111" s="146"/>
      <c r="J111" s="164"/>
      <c r="K111" s="131"/>
      <c r="L111" s="131"/>
      <c r="M111" s="122"/>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9"/>
      <c r="AI111" s="119"/>
      <c r="AJ111" s="119"/>
      <c r="AK111" s="119"/>
      <c r="AL111" s="119"/>
      <c r="AM111" s="119"/>
      <c r="AN111" s="143"/>
      <c r="AO111" s="96" t="s">
        <v>242</v>
      </c>
      <c r="AP111" s="95" t="s">
        <v>243</v>
      </c>
      <c r="AQ111" s="95" t="s">
        <v>84</v>
      </c>
      <c r="AR111" s="69">
        <f>W110+Y110+AA110</f>
        <v>0</v>
      </c>
      <c r="AS111" s="144"/>
      <c r="AT111" s="8"/>
      <c r="AU111" s="8"/>
    </row>
    <row r="112" spans="1:47" ht="23.25" customHeight="1" thickBot="1">
      <c r="A112" s="187"/>
      <c r="B112" s="187"/>
      <c r="C112" s="187"/>
      <c r="D112" s="187"/>
      <c r="E112" s="187"/>
      <c r="F112" s="141"/>
      <c r="G112" s="146"/>
      <c r="H112" s="146"/>
      <c r="I112" s="146"/>
      <c r="J112" s="164"/>
      <c r="K112" s="131"/>
      <c r="L112" s="131"/>
      <c r="M112" s="122"/>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c r="AJ112" s="119"/>
      <c r="AK112" s="119"/>
      <c r="AL112" s="119"/>
      <c r="AM112" s="119"/>
      <c r="AN112" s="143"/>
      <c r="AO112" s="95" t="s">
        <v>244</v>
      </c>
      <c r="AP112" s="95" t="s">
        <v>245</v>
      </c>
      <c r="AQ112" s="95" t="s">
        <v>246</v>
      </c>
      <c r="AR112" s="69">
        <f>AC110+AE110+AG110</f>
        <v>0.66</v>
      </c>
      <c r="AS112" s="144"/>
      <c r="AT112" s="8"/>
      <c r="AU112" s="8"/>
    </row>
    <row r="113" spans="1:47" ht="23.25" customHeight="1" thickBot="1">
      <c r="A113" s="187"/>
      <c r="B113" s="187"/>
      <c r="C113" s="187"/>
      <c r="D113" s="187"/>
      <c r="E113" s="187"/>
      <c r="F113" s="142"/>
      <c r="G113" s="147"/>
      <c r="H113" s="147"/>
      <c r="I113" s="147"/>
      <c r="J113" s="165"/>
      <c r="K113" s="132"/>
      <c r="L113" s="132"/>
      <c r="M113" s="123"/>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43"/>
      <c r="AO113" s="68" t="s">
        <v>75</v>
      </c>
      <c r="AP113" s="68" t="s">
        <v>75</v>
      </c>
      <c r="AQ113" s="68" t="s">
        <v>75</v>
      </c>
      <c r="AR113" s="69">
        <f>AI110+AK110+AM110</f>
        <v>0</v>
      </c>
      <c r="AS113" s="144"/>
      <c r="AT113" s="8"/>
      <c r="AU113" s="8"/>
    </row>
    <row r="114" spans="1:47" ht="23.25" customHeight="1" thickBot="1">
      <c r="A114" s="187"/>
      <c r="B114" s="187"/>
      <c r="C114" s="187"/>
      <c r="D114" s="187"/>
      <c r="E114" s="187"/>
      <c r="F114" s="140" t="s">
        <v>247</v>
      </c>
      <c r="G114" s="145" t="s">
        <v>248</v>
      </c>
      <c r="H114" s="145" t="s">
        <v>249</v>
      </c>
      <c r="I114" s="145" t="s">
        <v>250</v>
      </c>
      <c r="J114" s="163" t="s">
        <v>251</v>
      </c>
      <c r="K114" s="130">
        <v>44593</v>
      </c>
      <c r="L114" s="130">
        <v>44620</v>
      </c>
      <c r="M114" s="121" t="s">
        <v>15</v>
      </c>
      <c r="N114" s="118">
        <v>0.04</v>
      </c>
      <c r="O114" s="118">
        <f>N114*(P114+R114+T114+V114+X114+Z114+AB114+AD114+AF114+AH114+AJ114+AL114)</f>
        <v>0.04</v>
      </c>
      <c r="P114" s="118"/>
      <c r="Q114" s="118"/>
      <c r="R114" s="118">
        <v>1</v>
      </c>
      <c r="S114" s="118"/>
      <c r="T114" s="118"/>
      <c r="U114" s="118">
        <v>1</v>
      </c>
      <c r="V114" s="118"/>
      <c r="W114" s="118"/>
      <c r="X114" s="118"/>
      <c r="Y114" s="118"/>
      <c r="Z114" s="118"/>
      <c r="AA114" s="118"/>
      <c r="AB114" s="118"/>
      <c r="AC114" s="118"/>
      <c r="AD114" s="118"/>
      <c r="AE114" s="118"/>
      <c r="AF114" s="118"/>
      <c r="AG114" s="118"/>
      <c r="AH114" s="118"/>
      <c r="AI114" s="118"/>
      <c r="AJ114" s="118"/>
      <c r="AK114" s="118"/>
      <c r="AL114" s="118"/>
      <c r="AM114" s="118"/>
      <c r="AN114" s="143">
        <f>N114*(Q114+S114+U114+W114+Y114+AA114+AC114+AE114+AG114+AI114+AK114+AM114)</f>
        <v>0.04</v>
      </c>
      <c r="AO114" s="95" t="s">
        <v>252</v>
      </c>
      <c r="AP114" s="95" t="s">
        <v>253</v>
      </c>
      <c r="AQ114" s="95" t="s">
        <v>72</v>
      </c>
      <c r="AR114" s="69">
        <f>Q114+S114+U114</f>
        <v>1</v>
      </c>
      <c r="AS114" s="144">
        <f t="shared" ref="AS114" si="21">SUM(AR114:AR117)</f>
        <v>1</v>
      </c>
      <c r="AT114" s="8"/>
      <c r="AU114" s="8"/>
    </row>
    <row r="115" spans="1:47" ht="23.25" customHeight="1" thickBot="1">
      <c r="A115" s="187"/>
      <c r="B115" s="187"/>
      <c r="C115" s="187"/>
      <c r="D115" s="187"/>
      <c r="E115" s="187"/>
      <c r="F115" s="141"/>
      <c r="G115" s="146"/>
      <c r="H115" s="146"/>
      <c r="I115" s="146"/>
      <c r="J115" s="164"/>
      <c r="K115" s="131"/>
      <c r="L115" s="131"/>
      <c r="M115" s="122"/>
      <c r="N115" s="119"/>
      <c r="O115" s="119"/>
      <c r="P115" s="119"/>
      <c r="Q115" s="119"/>
      <c r="R115" s="119"/>
      <c r="S115" s="119"/>
      <c r="T115" s="119"/>
      <c r="U115" s="119"/>
      <c r="V115" s="119"/>
      <c r="W115" s="119"/>
      <c r="X115" s="119"/>
      <c r="Y115" s="119"/>
      <c r="Z115" s="119"/>
      <c r="AA115" s="119"/>
      <c r="AB115" s="119"/>
      <c r="AC115" s="119"/>
      <c r="AD115" s="119"/>
      <c r="AE115" s="119"/>
      <c r="AF115" s="119"/>
      <c r="AG115" s="119"/>
      <c r="AH115" s="119"/>
      <c r="AI115" s="119"/>
      <c r="AJ115" s="119"/>
      <c r="AK115" s="119"/>
      <c r="AL115" s="119"/>
      <c r="AM115" s="119"/>
      <c r="AN115" s="143"/>
      <c r="AO115" s="68" t="s">
        <v>73</v>
      </c>
      <c r="AP115" s="68" t="s">
        <v>73</v>
      </c>
      <c r="AQ115" s="68" t="s">
        <v>73</v>
      </c>
      <c r="AR115" s="69">
        <f>W114+Y114+AA114</f>
        <v>0</v>
      </c>
      <c r="AS115" s="144"/>
      <c r="AT115" s="8"/>
      <c r="AU115" s="8"/>
    </row>
    <row r="116" spans="1:47" ht="23.25" customHeight="1" thickBot="1">
      <c r="A116" s="187"/>
      <c r="B116" s="187"/>
      <c r="C116" s="187"/>
      <c r="D116" s="187"/>
      <c r="E116" s="187"/>
      <c r="F116" s="141"/>
      <c r="G116" s="146"/>
      <c r="H116" s="146"/>
      <c r="I116" s="146"/>
      <c r="J116" s="164"/>
      <c r="K116" s="131"/>
      <c r="L116" s="131"/>
      <c r="M116" s="122"/>
      <c r="N116" s="119"/>
      <c r="O116" s="119"/>
      <c r="P116" s="119"/>
      <c r="Q116" s="119"/>
      <c r="R116" s="119"/>
      <c r="S116" s="119"/>
      <c r="T116" s="119"/>
      <c r="U116" s="119"/>
      <c r="V116" s="119"/>
      <c r="W116" s="119"/>
      <c r="X116" s="119"/>
      <c r="Y116" s="119"/>
      <c r="Z116" s="119"/>
      <c r="AA116" s="119"/>
      <c r="AB116" s="119"/>
      <c r="AC116" s="119"/>
      <c r="AD116" s="119"/>
      <c r="AE116" s="119"/>
      <c r="AF116" s="119"/>
      <c r="AG116" s="119"/>
      <c r="AH116" s="119"/>
      <c r="AI116" s="119"/>
      <c r="AJ116" s="119"/>
      <c r="AK116" s="119"/>
      <c r="AL116" s="119"/>
      <c r="AM116" s="119"/>
      <c r="AN116" s="143"/>
      <c r="AO116" s="68" t="s">
        <v>74</v>
      </c>
      <c r="AP116" s="68" t="s">
        <v>74</v>
      </c>
      <c r="AQ116" s="68" t="s">
        <v>74</v>
      </c>
      <c r="AR116" s="69">
        <f>AC114+AE114+AG114</f>
        <v>0</v>
      </c>
      <c r="AS116" s="144"/>
      <c r="AT116" s="8"/>
      <c r="AU116" s="8"/>
    </row>
    <row r="117" spans="1:47" ht="23.25" customHeight="1" thickBot="1">
      <c r="A117" s="187"/>
      <c r="B117" s="187"/>
      <c r="C117" s="187"/>
      <c r="D117" s="187"/>
      <c r="E117" s="187"/>
      <c r="F117" s="142"/>
      <c r="G117" s="147"/>
      <c r="H117" s="147"/>
      <c r="I117" s="147"/>
      <c r="J117" s="165"/>
      <c r="K117" s="132"/>
      <c r="L117" s="132"/>
      <c r="M117" s="123"/>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43"/>
      <c r="AO117" s="68" t="s">
        <v>75</v>
      </c>
      <c r="AP117" s="68" t="s">
        <v>75</v>
      </c>
      <c r="AQ117" s="68" t="s">
        <v>75</v>
      </c>
      <c r="AR117" s="69">
        <f>AI114+AK114+AM114</f>
        <v>0</v>
      </c>
      <c r="AS117" s="144"/>
      <c r="AT117" s="8"/>
      <c r="AU117" s="8"/>
    </row>
    <row r="118" spans="1:47" ht="23.25" customHeight="1" thickBot="1">
      <c r="A118" s="187"/>
      <c r="B118" s="187"/>
      <c r="C118" s="187"/>
      <c r="D118" s="187"/>
      <c r="E118" s="187"/>
      <c r="F118" s="166" t="s">
        <v>254</v>
      </c>
      <c r="G118" s="145" t="s">
        <v>255</v>
      </c>
      <c r="H118" s="145" t="s">
        <v>256</v>
      </c>
      <c r="I118" s="145" t="s">
        <v>257</v>
      </c>
      <c r="J118" s="163" t="s">
        <v>251</v>
      </c>
      <c r="K118" s="130">
        <v>44621</v>
      </c>
      <c r="L118" s="130">
        <v>44925</v>
      </c>
      <c r="M118" s="121" t="s">
        <v>15</v>
      </c>
      <c r="N118" s="118">
        <v>0.04</v>
      </c>
      <c r="O118" s="118">
        <f>N118*(P118+R118+T118+V118+X118+Z118+AB118+AD118+AF118+AH118+AJ118+AL118)</f>
        <v>3.9999999999999994E-2</v>
      </c>
      <c r="P118" s="118"/>
      <c r="Q118" s="118"/>
      <c r="R118" s="118"/>
      <c r="S118" s="118"/>
      <c r="T118" s="118">
        <v>0.1</v>
      </c>
      <c r="U118" s="118">
        <v>0.05</v>
      </c>
      <c r="V118" s="118">
        <v>0.1</v>
      </c>
      <c r="W118" s="118">
        <v>0.05</v>
      </c>
      <c r="X118" s="118">
        <v>0.1</v>
      </c>
      <c r="Y118" s="118">
        <v>0.05</v>
      </c>
      <c r="Z118" s="118">
        <v>0.1</v>
      </c>
      <c r="AA118" s="118">
        <v>0.05</v>
      </c>
      <c r="AB118" s="118">
        <v>0.1</v>
      </c>
      <c r="AC118" s="118">
        <v>0.1</v>
      </c>
      <c r="AD118" s="118">
        <v>0.1</v>
      </c>
      <c r="AE118" s="118">
        <v>0.1</v>
      </c>
      <c r="AF118" s="118">
        <v>0.1</v>
      </c>
      <c r="AG118" s="118">
        <v>0.1</v>
      </c>
      <c r="AH118" s="118">
        <v>0.1</v>
      </c>
      <c r="AI118" s="118"/>
      <c r="AJ118" s="118">
        <v>0.1</v>
      </c>
      <c r="AK118" s="118"/>
      <c r="AL118" s="118">
        <v>0.1</v>
      </c>
      <c r="AM118" s="118"/>
      <c r="AN118" s="143">
        <f>N118*(Q118+S118+U118+W118+Y118+AA118+AC118+AE118+AG118+AI118+AK118+AM118)</f>
        <v>0.02</v>
      </c>
      <c r="AO118" s="96" t="s">
        <v>258</v>
      </c>
      <c r="AP118" s="95" t="s">
        <v>259</v>
      </c>
      <c r="AQ118" s="95" t="s">
        <v>260</v>
      </c>
      <c r="AR118" s="69">
        <f>Q118+S118+U118</f>
        <v>0.05</v>
      </c>
      <c r="AS118" s="144">
        <f t="shared" ref="AS118" si="22">SUM(AR118:AR121)</f>
        <v>0.5</v>
      </c>
      <c r="AT118" s="8"/>
      <c r="AU118" s="8"/>
    </row>
    <row r="119" spans="1:47" ht="23.25" customHeight="1" thickBot="1">
      <c r="A119" s="187"/>
      <c r="B119" s="187"/>
      <c r="C119" s="187"/>
      <c r="D119" s="187"/>
      <c r="E119" s="187"/>
      <c r="F119" s="167"/>
      <c r="G119" s="146"/>
      <c r="H119" s="146"/>
      <c r="I119" s="146"/>
      <c r="J119" s="164"/>
      <c r="K119" s="131"/>
      <c r="L119" s="131"/>
      <c r="M119" s="122"/>
      <c r="N119" s="119"/>
      <c r="O119" s="119"/>
      <c r="P119" s="119"/>
      <c r="Q119" s="119"/>
      <c r="R119" s="119"/>
      <c r="S119" s="119"/>
      <c r="T119" s="119"/>
      <c r="U119" s="119"/>
      <c r="V119" s="119"/>
      <c r="W119" s="119"/>
      <c r="X119" s="119"/>
      <c r="Y119" s="119"/>
      <c r="Z119" s="119"/>
      <c r="AA119" s="119"/>
      <c r="AB119" s="119"/>
      <c r="AC119" s="119"/>
      <c r="AD119" s="119"/>
      <c r="AE119" s="119"/>
      <c r="AF119" s="119"/>
      <c r="AG119" s="119"/>
      <c r="AH119" s="119"/>
      <c r="AI119" s="119"/>
      <c r="AJ119" s="119"/>
      <c r="AK119" s="119"/>
      <c r="AL119" s="119"/>
      <c r="AM119" s="119"/>
      <c r="AN119" s="143"/>
      <c r="AO119" s="96" t="s">
        <v>261</v>
      </c>
      <c r="AP119" s="95" t="s">
        <v>262</v>
      </c>
      <c r="AQ119" s="95" t="s">
        <v>188</v>
      </c>
      <c r="AR119" s="69">
        <f>W118+Y118+AA118</f>
        <v>0.15000000000000002</v>
      </c>
      <c r="AS119" s="144"/>
      <c r="AT119" s="8"/>
      <c r="AU119" s="8"/>
    </row>
    <row r="120" spans="1:47" ht="23.25" customHeight="1" thickBot="1">
      <c r="A120" s="187"/>
      <c r="B120" s="187"/>
      <c r="C120" s="187"/>
      <c r="D120" s="187"/>
      <c r="E120" s="187"/>
      <c r="F120" s="167"/>
      <c r="G120" s="146"/>
      <c r="H120" s="146"/>
      <c r="I120" s="146"/>
      <c r="J120" s="164"/>
      <c r="K120" s="131"/>
      <c r="L120" s="131"/>
      <c r="M120" s="122"/>
      <c r="N120" s="119"/>
      <c r="O120" s="119"/>
      <c r="P120" s="119"/>
      <c r="Q120" s="119"/>
      <c r="R120" s="119"/>
      <c r="S120" s="119"/>
      <c r="T120" s="119"/>
      <c r="U120" s="119"/>
      <c r="V120" s="119"/>
      <c r="W120" s="119"/>
      <c r="X120" s="119"/>
      <c r="Y120" s="119"/>
      <c r="Z120" s="119"/>
      <c r="AA120" s="119"/>
      <c r="AB120" s="119"/>
      <c r="AC120" s="119"/>
      <c r="AD120" s="119"/>
      <c r="AE120" s="119"/>
      <c r="AF120" s="119"/>
      <c r="AG120" s="119"/>
      <c r="AH120" s="119"/>
      <c r="AI120" s="119"/>
      <c r="AJ120" s="119"/>
      <c r="AK120" s="119"/>
      <c r="AL120" s="119"/>
      <c r="AM120" s="119"/>
      <c r="AN120" s="143"/>
      <c r="AO120" s="105" t="s">
        <v>263</v>
      </c>
      <c r="AP120" s="95" t="s">
        <v>264</v>
      </c>
      <c r="AQ120" s="95" t="s">
        <v>265</v>
      </c>
      <c r="AR120" s="69">
        <f>AC118+AE118+AG118</f>
        <v>0.30000000000000004</v>
      </c>
      <c r="AS120" s="144"/>
      <c r="AT120" s="8"/>
      <c r="AU120" s="8"/>
    </row>
    <row r="121" spans="1:47" ht="23.25" customHeight="1" thickBot="1">
      <c r="A121" s="187"/>
      <c r="B121" s="187"/>
      <c r="C121" s="187"/>
      <c r="D121" s="187"/>
      <c r="E121" s="187"/>
      <c r="F121" s="168"/>
      <c r="G121" s="147"/>
      <c r="H121" s="147"/>
      <c r="I121" s="147"/>
      <c r="J121" s="165"/>
      <c r="K121" s="132"/>
      <c r="L121" s="132"/>
      <c r="M121" s="123"/>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43"/>
      <c r="AO121" s="68" t="s">
        <v>75</v>
      </c>
      <c r="AP121" s="68" t="s">
        <v>75</v>
      </c>
      <c r="AQ121" s="68" t="s">
        <v>75</v>
      </c>
      <c r="AR121" s="69">
        <f>AI118+AK118+AM118</f>
        <v>0</v>
      </c>
      <c r="AS121" s="144"/>
      <c r="AT121" s="8"/>
      <c r="AU121" s="8"/>
    </row>
    <row r="122" spans="1:47" ht="23.25" customHeight="1" thickBot="1">
      <c r="A122" s="187"/>
      <c r="B122" s="187"/>
      <c r="C122" s="187"/>
      <c r="D122" s="187"/>
      <c r="E122" s="187"/>
      <c r="F122" s="140" t="s">
        <v>266</v>
      </c>
      <c r="G122" s="145" t="s">
        <v>267</v>
      </c>
      <c r="H122" s="148" t="s">
        <v>268</v>
      </c>
      <c r="I122" s="145" t="s">
        <v>269</v>
      </c>
      <c r="J122" s="163" t="s">
        <v>251</v>
      </c>
      <c r="K122" s="130">
        <v>44713</v>
      </c>
      <c r="L122" s="130">
        <v>44925</v>
      </c>
      <c r="M122" s="121" t="s">
        <v>15</v>
      </c>
      <c r="N122" s="118">
        <v>0.04</v>
      </c>
      <c r="O122" s="118">
        <f>N122*(P122+R122+T122+V122+X122+Z122+AB122+AD122+AF122+AH122+AJ122+AL122)</f>
        <v>0.04</v>
      </c>
      <c r="P122" s="118"/>
      <c r="Q122" s="118"/>
      <c r="R122" s="118"/>
      <c r="S122" s="118"/>
      <c r="T122" s="118"/>
      <c r="U122" s="118"/>
      <c r="V122" s="118"/>
      <c r="W122" s="118"/>
      <c r="X122" s="118"/>
      <c r="Y122" s="118"/>
      <c r="Z122" s="118">
        <v>0.5</v>
      </c>
      <c r="AA122" s="118">
        <v>0.2</v>
      </c>
      <c r="AB122" s="118"/>
      <c r="AC122" s="118"/>
      <c r="AD122" s="118"/>
      <c r="AE122" s="118"/>
      <c r="AF122" s="118"/>
      <c r="AG122" s="118"/>
      <c r="AH122" s="118"/>
      <c r="AI122" s="118"/>
      <c r="AJ122" s="118"/>
      <c r="AK122" s="118"/>
      <c r="AL122" s="118">
        <v>0.5</v>
      </c>
      <c r="AM122" s="118"/>
      <c r="AN122" s="143">
        <f>N122*(Q122+S122+U122+W122+Y122+AA122+AC122+AE122+AG122+AI122+AK122+AM122)</f>
        <v>8.0000000000000002E-3</v>
      </c>
      <c r="AO122" s="68" t="s">
        <v>92</v>
      </c>
      <c r="AP122" s="68" t="s">
        <v>92</v>
      </c>
      <c r="AQ122" s="68" t="s">
        <v>92</v>
      </c>
      <c r="AR122" s="69">
        <f>Q122+S122+U122</f>
        <v>0</v>
      </c>
      <c r="AS122" s="144">
        <f t="shared" ref="AS122" si="23">SUM(AR122:AR125)</f>
        <v>0.2</v>
      </c>
      <c r="AT122" s="8"/>
      <c r="AU122" s="8"/>
    </row>
    <row r="123" spans="1:47" ht="23.25" customHeight="1" thickBot="1">
      <c r="A123" s="187"/>
      <c r="B123" s="187"/>
      <c r="C123" s="187"/>
      <c r="D123" s="187"/>
      <c r="E123" s="187"/>
      <c r="F123" s="141"/>
      <c r="G123" s="146"/>
      <c r="H123" s="149"/>
      <c r="I123" s="146"/>
      <c r="J123" s="164"/>
      <c r="K123" s="131"/>
      <c r="L123" s="131"/>
      <c r="M123" s="122"/>
      <c r="N123" s="119"/>
      <c r="O123" s="119"/>
      <c r="P123" s="119"/>
      <c r="Q123" s="119"/>
      <c r="R123" s="119"/>
      <c r="S123" s="119"/>
      <c r="T123" s="119"/>
      <c r="U123" s="119"/>
      <c r="V123" s="119"/>
      <c r="W123" s="119"/>
      <c r="X123" s="119"/>
      <c r="Y123" s="119"/>
      <c r="Z123" s="119"/>
      <c r="AA123" s="119"/>
      <c r="AB123" s="119"/>
      <c r="AC123" s="119"/>
      <c r="AD123" s="119"/>
      <c r="AE123" s="119"/>
      <c r="AF123" s="119"/>
      <c r="AG123" s="119"/>
      <c r="AH123" s="119"/>
      <c r="AI123" s="119"/>
      <c r="AJ123" s="119"/>
      <c r="AK123" s="119"/>
      <c r="AL123" s="119"/>
      <c r="AM123" s="119"/>
      <c r="AN123" s="143"/>
      <c r="AO123" s="95" t="s">
        <v>270</v>
      </c>
      <c r="AP123" s="95" t="s">
        <v>271</v>
      </c>
      <c r="AQ123" s="95" t="s">
        <v>188</v>
      </c>
      <c r="AR123" s="69">
        <f>W122+Y122+AA122</f>
        <v>0.2</v>
      </c>
      <c r="AS123" s="144"/>
      <c r="AT123" s="8"/>
      <c r="AU123" s="8"/>
    </row>
    <row r="124" spans="1:47" ht="23.25" customHeight="1" thickBot="1">
      <c r="A124" s="187"/>
      <c r="B124" s="187"/>
      <c r="C124" s="187"/>
      <c r="D124" s="187"/>
      <c r="E124" s="187"/>
      <c r="F124" s="141"/>
      <c r="G124" s="146"/>
      <c r="H124" s="149"/>
      <c r="I124" s="146"/>
      <c r="J124" s="164"/>
      <c r="K124" s="131"/>
      <c r="L124" s="131"/>
      <c r="M124" s="122"/>
      <c r="N124" s="119"/>
      <c r="O124" s="119"/>
      <c r="P124" s="119"/>
      <c r="Q124" s="119"/>
      <c r="R124" s="119"/>
      <c r="S124" s="119"/>
      <c r="T124" s="119"/>
      <c r="U124" s="119"/>
      <c r="V124" s="119"/>
      <c r="W124" s="119"/>
      <c r="X124" s="119"/>
      <c r="Y124" s="119"/>
      <c r="Z124" s="119"/>
      <c r="AA124" s="119"/>
      <c r="AB124" s="119"/>
      <c r="AC124" s="119"/>
      <c r="AD124" s="119"/>
      <c r="AE124" s="119"/>
      <c r="AF124" s="119"/>
      <c r="AG124" s="119"/>
      <c r="AH124" s="119"/>
      <c r="AI124" s="119"/>
      <c r="AJ124" s="119"/>
      <c r="AK124" s="119"/>
      <c r="AL124" s="119"/>
      <c r="AM124" s="119"/>
      <c r="AN124" s="143"/>
      <c r="AO124" s="68" t="s">
        <v>74</v>
      </c>
      <c r="AP124" s="68" t="s">
        <v>74</v>
      </c>
      <c r="AQ124" s="68" t="s">
        <v>74</v>
      </c>
      <c r="AR124" s="69">
        <f>AC122+AE122+AG122</f>
        <v>0</v>
      </c>
      <c r="AS124" s="144"/>
      <c r="AT124" s="8"/>
      <c r="AU124" s="8"/>
    </row>
    <row r="125" spans="1:47" ht="23.25" customHeight="1" thickBot="1">
      <c r="A125" s="187"/>
      <c r="B125" s="187"/>
      <c r="C125" s="187"/>
      <c r="D125" s="187"/>
      <c r="E125" s="187"/>
      <c r="F125" s="142"/>
      <c r="G125" s="147"/>
      <c r="H125" s="150"/>
      <c r="I125" s="147"/>
      <c r="J125" s="165"/>
      <c r="K125" s="132"/>
      <c r="L125" s="132"/>
      <c r="M125" s="123"/>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43"/>
      <c r="AO125" s="68" t="s">
        <v>75</v>
      </c>
      <c r="AP125" s="68" t="s">
        <v>75</v>
      </c>
      <c r="AQ125" s="68" t="s">
        <v>75</v>
      </c>
      <c r="AR125" s="69">
        <f>AI122+AK122+AM122</f>
        <v>0</v>
      </c>
      <c r="AS125" s="144"/>
      <c r="AT125" s="8"/>
      <c r="AU125" s="8"/>
    </row>
    <row r="126" spans="1:47" ht="23.25" customHeight="1" thickBot="1">
      <c r="A126" s="173" t="s">
        <v>60</v>
      </c>
      <c r="B126" s="173" t="s">
        <v>272</v>
      </c>
      <c r="C126" s="173" t="s">
        <v>273</v>
      </c>
      <c r="D126" s="173" t="s">
        <v>274</v>
      </c>
      <c r="E126" s="173" t="s">
        <v>275</v>
      </c>
      <c r="F126" s="140" t="s">
        <v>276</v>
      </c>
      <c r="G126" s="174" t="s">
        <v>277</v>
      </c>
      <c r="H126" s="174" t="s">
        <v>278</v>
      </c>
      <c r="I126" s="174" t="s">
        <v>279</v>
      </c>
      <c r="J126" s="186" t="s">
        <v>280</v>
      </c>
      <c r="K126" s="184">
        <v>44563</v>
      </c>
      <c r="L126" s="184">
        <v>44915</v>
      </c>
      <c r="M126" s="121" t="s">
        <v>15</v>
      </c>
      <c r="N126" s="185">
        <v>0.5</v>
      </c>
      <c r="O126" s="185">
        <f t="shared" ref="O126" si="24">N126*(P126+R126+T126+V126+X126+Z126+AB126+AD126+AF126+AH126+AJ126+AL126)</f>
        <v>0.5</v>
      </c>
      <c r="P126" s="185">
        <v>0.1</v>
      </c>
      <c r="Q126" s="185">
        <v>0.1</v>
      </c>
      <c r="R126" s="185"/>
      <c r="S126" s="185"/>
      <c r="T126" s="185"/>
      <c r="U126" s="185"/>
      <c r="V126" s="185"/>
      <c r="W126" s="185"/>
      <c r="X126" s="185">
        <v>0.1</v>
      </c>
      <c r="Y126" s="185">
        <v>0.1</v>
      </c>
      <c r="Z126" s="185"/>
      <c r="AA126" s="185"/>
      <c r="AB126" s="185">
        <v>0.22</v>
      </c>
      <c r="AC126" s="185">
        <v>0.22</v>
      </c>
      <c r="AD126" s="185">
        <v>0.1</v>
      </c>
      <c r="AE126" s="185">
        <v>0.1</v>
      </c>
      <c r="AF126" s="185">
        <v>0.1</v>
      </c>
      <c r="AG126" s="185">
        <v>0.1</v>
      </c>
      <c r="AH126" s="185">
        <v>0.16</v>
      </c>
      <c r="AI126" s="185"/>
      <c r="AJ126" s="185"/>
      <c r="AK126" s="185"/>
      <c r="AL126" s="185">
        <v>0.22</v>
      </c>
      <c r="AM126" s="185"/>
      <c r="AN126" s="143">
        <f>N126*(Q126+S126+U126+W126+Y126+AA126+AC126+AE126+AG126+AI126+AK126+AM126)</f>
        <v>0.31</v>
      </c>
      <c r="AO126" s="96" t="s">
        <v>281</v>
      </c>
      <c r="AP126" s="95" t="s">
        <v>282</v>
      </c>
      <c r="AQ126" s="68" t="s">
        <v>92</v>
      </c>
      <c r="AR126" s="69">
        <f>Q126+S126+U126</f>
        <v>0.1</v>
      </c>
      <c r="AS126" s="144">
        <f>SUM(AR126:AR129)</f>
        <v>0.62000000000000011</v>
      </c>
      <c r="AT126" s="8"/>
      <c r="AU126" s="8"/>
    </row>
    <row r="127" spans="1:47" ht="23.25" customHeight="1" thickBot="1">
      <c r="A127" s="173"/>
      <c r="B127" s="173"/>
      <c r="C127" s="173"/>
      <c r="D127" s="173"/>
      <c r="E127" s="173"/>
      <c r="F127" s="141"/>
      <c r="G127" s="174"/>
      <c r="H127" s="174"/>
      <c r="I127" s="174"/>
      <c r="J127" s="186"/>
      <c r="K127" s="184"/>
      <c r="L127" s="184"/>
      <c r="M127" s="122"/>
      <c r="N127" s="185"/>
      <c r="O127" s="185"/>
      <c r="P127" s="185"/>
      <c r="Q127" s="185"/>
      <c r="R127" s="185"/>
      <c r="S127" s="185"/>
      <c r="T127" s="185"/>
      <c r="U127" s="185"/>
      <c r="V127" s="185"/>
      <c r="W127" s="185"/>
      <c r="X127" s="185"/>
      <c r="Y127" s="185"/>
      <c r="Z127" s="185"/>
      <c r="AA127" s="185"/>
      <c r="AB127" s="185"/>
      <c r="AC127" s="185"/>
      <c r="AD127" s="185"/>
      <c r="AE127" s="185"/>
      <c r="AF127" s="185"/>
      <c r="AG127" s="185"/>
      <c r="AH127" s="185"/>
      <c r="AI127" s="185"/>
      <c r="AJ127" s="185"/>
      <c r="AK127" s="185"/>
      <c r="AL127" s="185"/>
      <c r="AM127" s="185"/>
      <c r="AN127" s="143"/>
      <c r="AO127" s="96" t="s">
        <v>283</v>
      </c>
      <c r="AP127" s="95" t="s">
        <v>284</v>
      </c>
      <c r="AQ127" s="95" t="s">
        <v>188</v>
      </c>
      <c r="AR127" s="69">
        <f>W126+Y126+AA126</f>
        <v>0.1</v>
      </c>
      <c r="AS127" s="144"/>
      <c r="AT127" s="8"/>
      <c r="AU127" s="8"/>
    </row>
    <row r="128" spans="1:47" ht="23.25" customHeight="1" thickBot="1">
      <c r="A128" s="173"/>
      <c r="B128" s="173"/>
      <c r="C128" s="173"/>
      <c r="D128" s="173"/>
      <c r="E128" s="173"/>
      <c r="F128" s="141"/>
      <c r="G128" s="174"/>
      <c r="H128" s="174"/>
      <c r="I128" s="174"/>
      <c r="J128" s="186"/>
      <c r="K128" s="184"/>
      <c r="L128" s="184"/>
      <c r="M128" s="122"/>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143"/>
      <c r="AO128" s="95" t="s">
        <v>285</v>
      </c>
      <c r="AP128" s="95" t="s">
        <v>286</v>
      </c>
      <c r="AQ128" s="95" t="s">
        <v>128</v>
      </c>
      <c r="AR128" s="69">
        <f>AC126+AE126+AG126</f>
        <v>0.42000000000000004</v>
      </c>
      <c r="AS128" s="144"/>
      <c r="AT128" s="8"/>
      <c r="AU128" s="8"/>
    </row>
    <row r="129" spans="1:47" ht="23.25" customHeight="1" thickBot="1">
      <c r="A129" s="173"/>
      <c r="B129" s="173"/>
      <c r="C129" s="173"/>
      <c r="D129" s="173"/>
      <c r="E129" s="173"/>
      <c r="F129" s="142"/>
      <c r="G129" s="174"/>
      <c r="H129" s="174"/>
      <c r="I129" s="174"/>
      <c r="J129" s="186"/>
      <c r="K129" s="184"/>
      <c r="L129" s="184"/>
      <c r="M129" s="123"/>
      <c r="N129" s="185"/>
      <c r="O129" s="185"/>
      <c r="P129" s="185"/>
      <c r="Q129" s="185"/>
      <c r="R129" s="185"/>
      <c r="S129" s="185"/>
      <c r="T129" s="185"/>
      <c r="U129" s="185"/>
      <c r="V129" s="185"/>
      <c r="W129" s="185"/>
      <c r="X129" s="185"/>
      <c r="Y129" s="185"/>
      <c r="Z129" s="185"/>
      <c r="AA129" s="185"/>
      <c r="AB129" s="185"/>
      <c r="AC129" s="185"/>
      <c r="AD129" s="185"/>
      <c r="AE129" s="185"/>
      <c r="AF129" s="185"/>
      <c r="AG129" s="185"/>
      <c r="AH129" s="185"/>
      <c r="AI129" s="185"/>
      <c r="AJ129" s="185"/>
      <c r="AK129" s="185"/>
      <c r="AL129" s="185"/>
      <c r="AM129" s="185"/>
      <c r="AN129" s="143"/>
      <c r="AO129" s="68" t="s">
        <v>75</v>
      </c>
      <c r="AP129" s="68" t="s">
        <v>75</v>
      </c>
      <c r="AQ129" s="68" t="s">
        <v>75</v>
      </c>
      <c r="AR129" s="69">
        <f>AI126+AK126+AM126</f>
        <v>0</v>
      </c>
      <c r="AS129" s="144"/>
      <c r="AT129" s="8"/>
      <c r="AU129" s="8"/>
    </row>
    <row r="130" spans="1:47" ht="23.25" customHeight="1" thickBot="1">
      <c r="A130" s="173" t="s">
        <v>287</v>
      </c>
      <c r="B130" s="173" t="s">
        <v>288</v>
      </c>
      <c r="C130" s="173" t="s">
        <v>289</v>
      </c>
      <c r="D130" s="173" t="s">
        <v>290</v>
      </c>
      <c r="E130" s="173" t="s">
        <v>291</v>
      </c>
      <c r="F130" s="140" t="s">
        <v>292</v>
      </c>
      <c r="G130" s="174" t="s">
        <v>293</v>
      </c>
      <c r="H130" s="174" t="s">
        <v>294</v>
      </c>
      <c r="I130" s="174" t="s">
        <v>279</v>
      </c>
      <c r="J130" s="186" t="s">
        <v>295</v>
      </c>
      <c r="K130" s="184">
        <v>44682</v>
      </c>
      <c r="L130" s="184">
        <v>44926</v>
      </c>
      <c r="M130" s="121" t="s">
        <v>15</v>
      </c>
      <c r="N130" s="185">
        <v>1</v>
      </c>
      <c r="O130" s="185">
        <f>N130*(P130+R130+T130+V130+X130+Z130+AB130+AD130+AF130+AH130+AJ130+AL130)</f>
        <v>1</v>
      </c>
      <c r="P130" s="185"/>
      <c r="Q130" s="185"/>
      <c r="R130" s="185"/>
      <c r="S130" s="185"/>
      <c r="T130" s="185"/>
      <c r="U130" s="185"/>
      <c r="V130" s="185"/>
      <c r="W130" s="185"/>
      <c r="X130" s="185">
        <v>0.33</v>
      </c>
      <c r="Y130" s="185">
        <v>0.33</v>
      </c>
      <c r="Z130" s="185"/>
      <c r="AA130" s="185"/>
      <c r="AB130" s="185"/>
      <c r="AC130" s="185"/>
      <c r="AD130" s="185">
        <v>0.33</v>
      </c>
      <c r="AE130" s="185"/>
      <c r="AF130" s="185"/>
      <c r="AG130" s="185">
        <v>0.33</v>
      </c>
      <c r="AH130" s="185"/>
      <c r="AI130" s="185"/>
      <c r="AJ130" s="185"/>
      <c r="AK130" s="185"/>
      <c r="AL130" s="185">
        <v>0.34</v>
      </c>
      <c r="AM130" s="185"/>
      <c r="AN130" s="143">
        <f>N130*(Q130+S130+U130+W130+Y130+AA130+AC130+AE130+AG130+AI130+AK130+AM130)</f>
        <v>0.66</v>
      </c>
      <c r="AO130" s="99" t="s">
        <v>92</v>
      </c>
      <c r="AP130" s="99" t="s">
        <v>92</v>
      </c>
      <c r="AQ130" s="68" t="s">
        <v>92</v>
      </c>
      <c r="AR130" s="69">
        <f>Q130+S130+U130</f>
        <v>0</v>
      </c>
      <c r="AS130" s="144">
        <f>SUM(AR130:AR133)</f>
        <v>0.66</v>
      </c>
      <c r="AT130" s="8"/>
      <c r="AU130" s="8"/>
    </row>
    <row r="131" spans="1:47" ht="23.25" customHeight="1" thickBot="1">
      <c r="A131" s="173"/>
      <c r="B131" s="173"/>
      <c r="C131" s="173"/>
      <c r="D131" s="173"/>
      <c r="E131" s="173"/>
      <c r="F131" s="141"/>
      <c r="G131" s="174"/>
      <c r="H131" s="174"/>
      <c r="I131" s="174"/>
      <c r="J131" s="186"/>
      <c r="K131" s="184"/>
      <c r="L131" s="184"/>
      <c r="M131" s="122"/>
      <c r="N131" s="185"/>
      <c r="O131" s="185"/>
      <c r="P131" s="185"/>
      <c r="Q131" s="185"/>
      <c r="R131" s="185"/>
      <c r="S131" s="185"/>
      <c r="T131" s="185"/>
      <c r="U131" s="185"/>
      <c r="V131" s="185"/>
      <c r="W131" s="185"/>
      <c r="X131" s="185"/>
      <c r="Y131" s="185"/>
      <c r="Z131" s="185"/>
      <c r="AA131" s="185"/>
      <c r="AB131" s="185"/>
      <c r="AC131" s="185"/>
      <c r="AD131" s="185"/>
      <c r="AE131" s="185"/>
      <c r="AF131" s="185"/>
      <c r="AG131" s="185"/>
      <c r="AH131" s="185"/>
      <c r="AI131" s="185"/>
      <c r="AJ131" s="185"/>
      <c r="AK131" s="185"/>
      <c r="AL131" s="185"/>
      <c r="AM131" s="185"/>
      <c r="AN131" s="143"/>
      <c r="AO131" s="96" t="s">
        <v>296</v>
      </c>
      <c r="AP131" s="95" t="s">
        <v>297</v>
      </c>
      <c r="AQ131" s="95" t="s">
        <v>188</v>
      </c>
      <c r="AR131" s="69">
        <f>W130+Y130+AA130</f>
        <v>0.33</v>
      </c>
      <c r="AS131" s="144"/>
      <c r="AT131" s="8"/>
      <c r="AU131" s="8"/>
    </row>
    <row r="132" spans="1:47" ht="23.25" customHeight="1" thickBot="1">
      <c r="A132" s="173"/>
      <c r="B132" s="173"/>
      <c r="C132" s="173"/>
      <c r="D132" s="173"/>
      <c r="E132" s="173"/>
      <c r="F132" s="141"/>
      <c r="G132" s="174"/>
      <c r="H132" s="174"/>
      <c r="I132" s="174"/>
      <c r="J132" s="186"/>
      <c r="K132" s="184"/>
      <c r="L132" s="184"/>
      <c r="M132" s="122"/>
      <c r="N132" s="185"/>
      <c r="O132" s="185"/>
      <c r="P132" s="185"/>
      <c r="Q132" s="185"/>
      <c r="R132" s="185"/>
      <c r="S132" s="185"/>
      <c r="T132" s="185"/>
      <c r="U132" s="185"/>
      <c r="V132" s="185"/>
      <c r="W132" s="185"/>
      <c r="X132" s="185"/>
      <c r="Y132" s="185"/>
      <c r="Z132" s="185"/>
      <c r="AA132" s="185"/>
      <c r="AB132" s="185"/>
      <c r="AC132" s="185"/>
      <c r="AD132" s="185"/>
      <c r="AE132" s="185"/>
      <c r="AF132" s="185"/>
      <c r="AG132" s="185"/>
      <c r="AH132" s="185"/>
      <c r="AI132" s="185"/>
      <c r="AJ132" s="185"/>
      <c r="AK132" s="185"/>
      <c r="AL132" s="185"/>
      <c r="AM132" s="185"/>
      <c r="AN132" s="143"/>
      <c r="AO132" s="95" t="s">
        <v>298</v>
      </c>
      <c r="AP132" s="95" t="s">
        <v>299</v>
      </c>
      <c r="AQ132" s="95" t="s">
        <v>128</v>
      </c>
      <c r="AR132" s="69">
        <f>AC130+AE130+AG130</f>
        <v>0.33</v>
      </c>
      <c r="AS132" s="144"/>
      <c r="AT132" s="8"/>
      <c r="AU132" s="8"/>
    </row>
    <row r="133" spans="1:47" ht="23.25" customHeight="1" thickBot="1">
      <c r="A133" s="173"/>
      <c r="B133" s="173"/>
      <c r="C133" s="173"/>
      <c r="D133" s="173"/>
      <c r="E133" s="173"/>
      <c r="F133" s="142"/>
      <c r="G133" s="174"/>
      <c r="H133" s="174"/>
      <c r="I133" s="174"/>
      <c r="J133" s="186"/>
      <c r="K133" s="184"/>
      <c r="L133" s="184"/>
      <c r="M133" s="123"/>
      <c r="N133" s="185"/>
      <c r="O133" s="185"/>
      <c r="P133" s="185"/>
      <c r="Q133" s="185"/>
      <c r="R133" s="185"/>
      <c r="S133" s="185"/>
      <c r="T133" s="185"/>
      <c r="U133" s="185"/>
      <c r="V133" s="185"/>
      <c r="W133" s="185"/>
      <c r="X133" s="185"/>
      <c r="Y133" s="185"/>
      <c r="Z133" s="185"/>
      <c r="AA133" s="185"/>
      <c r="AB133" s="185"/>
      <c r="AC133" s="185"/>
      <c r="AD133" s="185"/>
      <c r="AE133" s="185"/>
      <c r="AF133" s="185"/>
      <c r="AG133" s="185"/>
      <c r="AH133" s="185"/>
      <c r="AI133" s="185"/>
      <c r="AJ133" s="185"/>
      <c r="AK133" s="185"/>
      <c r="AL133" s="185"/>
      <c r="AM133" s="185"/>
      <c r="AN133" s="143"/>
      <c r="AO133" s="68" t="s">
        <v>75</v>
      </c>
      <c r="AP133" s="68" t="s">
        <v>75</v>
      </c>
      <c r="AQ133" s="68" t="s">
        <v>75</v>
      </c>
      <c r="AR133" s="69">
        <f>AI130+AK130+AM130</f>
        <v>0</v>
      </c>
      <c r="AS133" s="144"/>
      <c r="AT133" s="8"/>
      <c r="AU133" s="8"/>
    </row>
    <row r="134" spans="1:47" ht="15.75" customHeight="1" thickBo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275" t="s">
        <v>300</v>
      </c>
      <c r="AQ134" s="276"/>
      <c r="AR134" s="277"/>
      <c r="AS134" s="67">
        <f>AVERAGE(AS26:AS133)</f>
        <v>0.60339259259259259</v>
      </c>
      <c r="AT134" s="8"/>
      <c r="AU134" s="8"/>
    </row>
    <row r="135" spans="1:47">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row>
    <row r="136" spans="1:47">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row>
    <row r="137" spans="1:47" s="2" customFormat="1" ht="43.5" customHeight="1">
      <c r="A137" s="279" t="s">
        <v>301</v>
      </c>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c r="Y137" s="279"/>
      <c r="Z137" s="279"/>
      <c r="AA137" s="279"/>
      <c r="AB137" s="279"/>
      <c r="AC137" s="279"/>
      <c r="AD137" s="279"/>
      <c r="AE137" s="279"/>
      <c r="AF137" s="279"/>
      <c r="AG137" s="279"/>
      <c r="AH137" s="279"/>
      <c r="AI137" s="279"/>
      <c r="AJ137" s="279"/>
      <c r="AK137" s="279"/>
      <c r="AL137" s="279"/>
      <c r="AM137" s="279"/>
      <c r="AN137" s="279"/>
      <c r="AO137" s="279"/>
      <c r="AP137" s="279"/>
      <c r="AQ137" s="279"/>
      <c r="AR137" s="279"/>
      <c r="AS137" s="279"/>
      <c r="AT137" s="18"/>
      <c r="AU137" s="18"/>
    </row>
    <row r="138" spans="1:47">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row>
    <row r="139" spans="1:47">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row>
    <row r="140" spans="1:47" ht="15.75" thickBo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row>
    <row r="141" spans="1:47" ht="18.75" customHeight="1">
      <c r="A141" s="181" t="s">
        <v>302</v>
      </c>
      <c r="B141" s="181" t="s">
        <v>303</v>
      </c>
      <c r="C141" s="175" t="s">
        <v>304</v>
      </c>
      <c r="D141" s="176"/>
      <c r="E141" s="181" t="s">
        <v>45</v>
      </c>
      <c r="F141" s="181" t="s">
        <v>46</v>
      </c>
      <c r="G141" s="181" t="s">
        <v>48</v>
      </c>
      <c r="H141" s="181" t="s">
        <v>49</v>
      </c>
      <c r="I141" s="175" t="s">
        <v>50</v>
      </c>
      <c r="J141" s="271" t="s">
        <v>20</v>
      </c>
      <c r="K141" s="271"/>
      <c r="L141" s="271"/>
      <c r="M141" s="271"/>
      <c r="N141" s="271"/>
      <c r="O141" s="271"/>
      <c r="P141" s="271"/>
      <c r="Q141" s="271"/>
      <c r="R141" s="271"/>
      <c r="S141" s="271"/>
      <c r="T141" s="271"/>
      <c r="U141" s="271"/>
      <c r="V141" s="271"/>
      <c r="W141" s="271"/>
      <c r="X141" s="271"/>
      <c r="Y141" s="271"/>
      <c r="Z141" s="271"/>
      <c r="AA141" s="271"/>
      <c r="AB141" s="271"/>
      <c r="AC141" s="271"/>
      <c r="AD141" s="271"/>
      <c r="AE141" s="271"/>
      <c r="AF141" s="271"/>
      <c r="AG141" s="271"/>
      <c r="AH141" s="271"/>
      <c r="AI141" s="271"/>
      <c r="AJ141" s="271"/>
      <c r="AK141" s="244" t="s">
        <v>305</v>
      </c>
      <c r="AL141" s="245"/>
      <c r="AM141" s="245"/>
      <c r="AN141" s="245"/>
      <c r="AO141" s="245"/>
      <c r="AP141" s="245"/>
      <c r="AQ141" s="246"/>
      <c r="AT141" s="8"/>
      <c r="AU141" s="8"/>
    </row>
    <row r="142" spans="1:47" ht="48" customHeight="1" thickBot="1">
      <c r="A142" s="182"/>
      <c r="B142" s="182"/>
      <c r="C142" s="177"/>
      <c r="D142" s="178"/>
      <c r="E142" s="182"/>
      <c r="F142" s="182"/>
      <c r="G142" s="182"/>
      <c r="H142" s="182"/>
      <c r="I142" s="182"/>
      <c r="J142" s="177" t="s">
        <v>306</v>
      </c>
      <c r="K142" s="231"/>
      <c r="L142" s="230" t="s">
        <v>25</v>
      </c>
      <c r="M142" s="231"/>
      <c r="N142" s="230" t="s">
        <v>26</v>
      </c>
      <c r="O142" s="231"/>
      <c r="P142" s="230" t="s">
        <v>27</v>
      </c>
      <c r="Q142" s="231"/>
      <c r="R142" s="230" t="s">
        <v>28</v>
      </c>
      <c r="S142" s="231"/>
      <c r="T142" s="230" t="s">
        <v>29</v>
      </c>
      <c r="U142" s="231"/>
      <c r="V142" s="230" t="s">
        <v>30</v>
      </c>
      <c r="W142" s="231"/>
      <c r="X142" s="230" t="s">
        <v>31</v>
      </c>
      <c r="Y142" s="231"/>
      <c r="Z142" s="230" t="s">
        <v>32</v>
      </c>
      <c r="AA142" s="231"/>
      <c r="AB142" s="230" t="s">
        <v>33</v>
      </c>
      <c r="AC142" s="231"/>
      <c r="AD142" s="230" t="s">
        <v>34</v>
      </c>
      <c r="AE142" s="231"/>
      <c r="AF142" s="230" t="s">
        <v>35</v>
      </c>
      <c r="AG142" s="231"/>
      <c r="AH142" s="230" t="s">
        <v>36</v>
      </c>
      <c r="AI142" s="231"/>
      <c r="AJ142" s="265" t="s">
        <v>307</v>
      </c>
      <c r="AK142" s="247"/>
      <c r="AL142" s="248"/>
      <c r="AM142" s="248"/>
      <c r="AN142" s="248"/>
      <c r="AO142" s="248"/>
      <c r="AP142" s="248"/>
      <c r="AQ142" s="249"/>
      <c r="AT142" s="8"/>
      <c r="AU142" s="8"/>
    </row>
    <row r="143" spans="1:47" ht="44.25" customHeight="1" thickBot="1">
      <c r="A143" s="182"/>
      <c r="B143" s="182"/>
      <c r="C143" s="177"/>
      <c r="D143" s="178"/>
      <c r="E143" s="182"/>
      <c r="F143" s="182"/>
      <c r="G143" s="182"/>
      <c r="H143" s="182"/>
      <c r="I143" s="182"/>
      <c r="J143" s="272"/>
      <c r="K143" s="233"/>
      <c r="L143" s="232"/>
      <c r="M143" s="233"/>
      <c r="N143" s="232"/>
      <c r="O143" s="233"/>
      <c r="P143" s="232"/>
      <c r="Q143" s="233"/>
      <c r="R143" s="232"/>
      <c r="S143" s="233"/>
      <c r="T143" s="232"/>
      <c r="U143" s="233"/>
      <c r="V143" s="232"/>
      <c r="W143" s="233"/>
      <c r="X143" s="232"/>
      <c r="Y143" s="233"/>
      <c r="Z143" s="232"/>
      <c r="AA143" s="233"/>
      <c r="AB143" s="232"/>
      <c r="AC143" s="233"/>
      <c r="AD143" s="232"/>
      <c r="AE143" s="233"/>
      <c r="AF143" s="232"/>
      <c r="AG143" s="233"/>
      <c r="AH143" s="232"/>
      <c r="AI143" s="233"/>
      <c r="AJ143" s="266"/>
      <c r="AK143" s="250" t="s">
        <v>308</v>
      </c>
      <c r="AL143" s="251"/>
      <c r="AM143" s="252"/>
      <c r="AN143" s="255" t="s">
        <v>309</v>
      </c>
      <c r="AO143" s="257" t="s">
        <v>53</v>
      </c>
      <c r="AP143" s="263" t="s">
        <v>54</v>
      </c>
      <c r="AQ143" s="255" t="s">
        <v>55</v>
      </c>
      <c r="AT143" s="8"/>
      <c r="AU143" s="8"/>
    </row>
    <row r="144" spans="1:47" ht="48" customHeight="1" thickBot="1">
      <c r="A144" s="183"/>
      <c r="B144" s="183"/>
      <c r="C144" s="179"/>
      <c r="D144" s="180"/>
      <c r="E144" s="183"/>
      <c r="F144" s="183"/>
      <c r="G144" s="183"/>
      <c r="H144" s="183"/>
      <c r="I144" s="183"/>
      <c r="J144" s="25" t="s">
        <v>56</v>
      </c>
      <c r="K144" s="24" t="s">
        <v>57</v>
      </c>
      <c r="L144" s="24" t="s">
        <v>58</v>
      </c>
      <c r="M144" s="24" t="s">
        <v>59</v>
      </c>
      <c r="N144" s="24" t="s">
        <v>58</v>
      </c>
      <c r="O144" s="24" t="s">
        <v>59</v>
      </c>
      <c r="P144" s="24" t="s">
        <v>58</v>
      </c>
      <c r="Q144" s="24" t="s">
        <v>59</v>
      </c>
      <c r="R144" s="24" t="s">
        <v>58</v>
      </c>
      <c r="S144" s="24" t="s">
        <v>59</v>
      </c>
      <c r="T144" s="24" t="s">
        <v>58</v>
      </c>
      <c r="U144" s="24" t="s">
        <v>59</v>
      </c>
      <c r="V144" s="24" t="s">
        <v>58</v>
      </c>
      <c r="W144" s="24" t="s">
        <v>59</v>
      </c>
      <c r="X144" s="24" t="s">
        <v>58</v>
      </c>
      <c r="Y144" s="24" t="s">
        <v>59</v>
      </c>
      <c r="Z144" s="24" t="s">
        <v>58</v>
      </c>
      <c r="AA144" s="24" t="s">
        <v>59</v>
      </c>
      <c r="AB144" s="24" t="s">
        <v>58</v>
      </c>
      <c r="AC144" s="24" t="s">
        <v>59</v>
      </c>
      <c r="AD144" s="24" t="s">
        <v>58</v>
      </c>
      <c r="AE144" s="24" t="s">
        <v>59</v>
      </c>
      <c r="AF144" s="24" t="s">
        <v>58</v>
      </c>
      <c r="AG144" s="24" t="s">
        <v>59</v>
      </c>
      <c r="AH144" s="24" t="s">
        <v>58</v>
      </c>
      <c r="AI144" s="24" t="s">
        <v>59</v>
      </c>
      <c r="AJ144" s="267"/>
      <c r="AK144" s="253"/>
      <c r="AL144" s="254"/>
      <c r="AM144" s="227"/>
      <c r="AN144" s="256"/>
      <c r="AO144" s="258"/>
      <c r="AP144" s="264"/>
      <c r="AQ144" s="256"/>
      <c r="AT144" s="8"/>
      <c r="AU144" s="8"/>
    </row>
    <row r="145" spans="1:47" ht="28.5" customHeight="1">
      <c r="A145" s="170" t="s">
        <v>310</v>
      </c>
      <c r="B145" s="133" t="s">
        <v>311</v>
      </c>
      <c r="C145" s="139" t="s">
        <v>312</v>
      </c>
      <c r="D145" s="140"/>
      <c r="E145" s="136" t="s">
        <v>313</v>
      </c>
      <c r="F145" s="133" t="s">
        <v>314</v>
      </c>
      <c r="G145" s="127">
        <v>44621</v>
      </c>
      <c r="H145" s="130">
        <v>44865</v>
      </c>
      <c r="I145" s="121" t="s">
        <v>15</v>
      </c>
      <c r="J145" s="118">
        <v>0.2</v>
      </c>
      <c r="K145" s="118">
        <f>J145*(L145+N145+P145+R145+T145+V145+X145+Z145+AB145+AD145+AF145+AH145)</f>
        <v>0.2</v>
      </c>
      <c r="L145" s="118"/>
      <c r="M145" s="118"/>
      <c r="N145" s="118"/>
      <c r="O145" s="118"/>
      <c r="P145" s="118">
        <v>0.3</v>
      </c>
      <c r="Q145" s="118">
        <v>0.3</v>
      </c>
      <c r="R145" s="118"/>
      <c r="S145" s="118"/>
      <c r="T145" s="118"/>
      <c r="U145" s="118"/>
      <c r="V145" s="118"/>
      <c r="W145" s="118"/>
      <c r="X145" s="118"/>
      <c r="Y145" s="118"/>
      <c r="Z145" s="118"/>
      <c r="AA145" s="118"/>
      <c r="AB145" s="118"/>
      <c r="AC145" s="118"/>
      <c r="AD145" s="118">
        <v>0.7</v>
      </c>
      <c r="AE145" s="118"/>
      <c r="AF145" s="118"/>
      <c r="AG145" s="118"/>
      <c r="AH145" s="118"/>
      <c r="AI145" s="118"/>
      <c r="AJ145" s="124">
        <f>J145*(M145+O145+Q145+S145+U145+W145+Y145+AA145+AC145+AE145+AG145+AI145)</f>
        <v>0.06</v>
      </c>
      <c r="AK145" s="209" t="s">
        <v>315</v>
      </c>
      <c r="AL145" s="210"/>
      <c r="AM145" s="211"/>
      <c r="AN145" s="100" t="s">
        <v>316</v>
      </c>
      <c r="AO145" s="100" t="s">
        <v>317</v>
      </c>
      <c r="AP145" s="42">
        <f>M145+O145+Q145</f>
        <v>0.3</v>
      </c>
      <c r="AQ145" s="203">
        <f>SUM(AP145:AP148)</f>
        <v>0.3</v>
      </c>
      <c r="AT145" s="8"/>
      <c r="AU145" s="8"/>
    </row>
    <row r="146" spans="1:47" ht="28.5" customHeight="1">
      <c r="A146" s="171"/>
      <c r="B146" s="134"/>
      <c r="C146" s="128"/>
      <c r="D146" s="141"/>
      <c r="E146" s="137"/>
      <c r="F146" s="134"/>
      <c r="G146" s="128"/>
      <c r="H146" s="131"/>
      <c r="I146" s="122"/>
      <c r="J146" s="119"/>
      <c r="K146" s="119"/>
      <c r="L146" s="119"/>
      <c r="M146" s="119"/>
      <c r="N146" s="119"/>
      <c r="O146" s="119"/>
      <c r="P146" s="119"/>
      <c r="Q146" s="119"/>
      <c r="R146" s="119"/>
      <c r="S146" s="119"/>
      <c r="T146" s="119"/>
      <c r="U146" s="119"/>
      <c r="V146" s="119"/>
      <c r="W146" s="119"/>
      <c r="X146" s="119"/>
      <c r="Y146" s="119"/>
      <c r="Z146" s="119"/>
      <c r="AA146" s="119"/>
      <c r="AB146" s="119"/>
      <c r="AC146" s="119"/>
      <c r="AD146" s="119"/>
      <c r="AE146" s="119"/>
      <c r="AF146" s="119"/>
      <c r="AG146" s="119"/>
      <c r="AH146" s="119"/>
      <c r="AI146" s="119"/>
      <c r="AJ146" s="125"/>
      <c r="AK146" s="191" t="s">
        <v>73</v>
      </c>
      <c r="AL146" s="192"/>
      <c r="AM146" s="193"/>
      <c r="AN146" s="40" t="s">
        <v>73</v>
      </c>
      <c r="AO146" s="40" t="s">
        <v>73</v>
      </c>
      <c r="AP146" s="41">
        <f>S145+U145+W145</f>
        <v>0</v>
      </c>
      <c r="AQ146" s="204"/>
      <c r="AT146" s="8"/>
      <c r="AU146" s="8"/>
    </row>
    <row r="147" spans="1:47" ht="28.5" customHeight="1">
      <c r="A147" s="171"/>
      <c r="B147" s="134"/>
      <c r="C147" s="128"/>
      <c r="D147" s="141"/>
      <c r="E147" s="137"/>
      <c r="F147" s="134"/>
      <c r="G147" s="128"/>
      <c r="H147" s="131"/>
      <c r="I147" s="122"/>
      <c r="J147" s="119"/>
      <c r="K147" s="119"/>
      <c r="L147" s="119"/>
      <c r="M147" s="119"/>
      <c r="N147" s="119"/>
      <c r="O147" s="119"/>
      <c r="P147" s="119"/>
      <c r="Q147" s="119"/>
      <c r="R147" s="119"/>
      <c r="S147" s="119"/>
      <c r="T147" s="119"/>
      <c r="U147" s="119"/>
      <c r="V147" s="119"/>
      <c r="W147" s="119"/>
      <c r="X147" s="119"/>
      <c r="Y147" s="119"/>
      <c r="Z147" s="119"/>
      <c r="AA147" s="119"/>
      <c r="AB147" s="119"/>
      <c r="AC147" s="119"/>
      <c r="AD147" s="119"/>
      <c r="AE147" s="119"/>
      <c r="AF147" s="119"/>
      <c r="AG147" s="119"/>
      <c r="AH147" s="119"/>
      <c r="AI147" s="119"/>
      <c r="AJ147" s="125"/>
      <c r="AK147" s="191" t="s">
        <v>74</v>
      </c>
      <c r="AL147" s="192"/>
      <c r="AM147" s="193"/>
      <c r="AN147" s="40" t="s">
        <v>74</v>
      </c>
      <c r="AO147" s="40" t="s">
        <v>74</v>
      </c>
      <c r="AP147" s="41">
        <f>Y145+AA145+AC145</f>
        <v>0</v>
      </c>
      <c r="AQ147" s="204"/>
      <c r="AT147" s="8"/>
      <c r="AU147" s="8"/>
    </row>
    <row r="148" spans="1:47" ht="28.5" customHeight="1" thickBot="1">
      <c r="A148" s="171"/>
      <c r="B148" s="135"/>
      <c r="C148" s="129"/>
      <c r="D148" s="142"/>
      <c r="E148" s="138"/>
      <c r="F148" s="135"/>
      <c r="G148" s="129"/>
      <c r="H148" s="132"/>
      <c r="I148" s="123"/>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6"/>
      <c r="AK148" s="197" t="s">
        <v>75</v>
      </c>
      <c r="AL148" s="198"/>
      <c r="AM148" s="199"/>
      <c r="AN148" s="43" t="s">
        <v>75</v>
      </c>
      <c r="AO148" s="43" t="s">
        <v>75</v>
      </c>
      <c r="AP148" s="44">
        <f>AE145+AG145+AI145</f>
        <v>0</v>
      </c>
      <c r="AQ148" s="205"/>
      <c r="AT148" s="8"/>
      <c r="AU148" s="8"/>
    </row>
    <row r="149" spans="1:47" ht="28.5" customHeight="1">
      <c r="A149" s="171"/>
      <c r="B149" s="133" t="s">
        <v>318</v>
      </c>
      <c r="C149" s="139" t="s">
        <v>319</v>
      </c>
      <c r="D149" s="140"/>
      <c r="E149" s="136" t="s">
        <v>320</v>
      </c>
      <c r="F149" s="133" t="s">
        <v>321</v>
      </c>
      <c r="G149" s="127">
        <v>44621</v>
      </c>
      <c r="H149" s="130">
        <v>44773</v>
      </c>
      <c r="I149" s="121" t="s">
        <v>15</v>
      </c>
      <c r="J149" s="118">
        <v>0.2</v>
      </c>
      <c r="K149" s="118">
        <f>J149*(L149+N149+P149+R149+T149+V149+X149+Z149+AB149+AD149+AF149+AH149)</f>
        <v>0.2</v>
      </c>
      <c r="L149" s="118"/>
      <c r="M149" s="118"/>
      <c r="N149" s="118"/>
      <c r="O149" s="118"/>
      <c r="P149" s="118">
        <v>0.3</v>
      </c>
      <c r="Q149" s="118">
        <v>0.3</v>
      </c>
      <c r="R149" s="118"/>
      <c r="S149" s="118"/>
      <c r="T149" s="118"/>
      <c r="U149" s="118"/>
      <c r="V149" s="118"/>
      <c r="W149" s="118">
        <v>0.7</v>
      </c>
      <c r="X149" s="118">
        <v>0.7</v>
      </c>
      <c r="Y149" s="118"/>
      <c r="Z149" s="118"/>
      <c r="AA149" s="118"/>
      <c r="AB149" s="118"/>
      <c r="AC149" s="118"/>
      <c r="AD149" s="118"/>
      <c r="AE149" s="118"/>
      <c r="AF149" s="118"/>
      <c r="AG149" s="118"/>
      <c r="AH149" s="118"/>
      <c r="AI149" s="118"/>
      <c r="AJ149" s="124">
        <f>J149*(M149+O149+Q149+S149+U149+W149+Y149+AA149+AC149+AE149+AG149+AI149)</f>
        <v>0.2</v>
      </c>
      <c r="AK149" s="209" t="s">
        <v>322</v>
      </c>
      <c r="AL149" s="210"/>
      <c r="AM149" s="211"/>
      <c r="AN149" s="100" t="s">
        <v>323</v>
      </c>
      <c r="AO149" s="100" t="s">
        <v>324</v>
      </c>
      <c r="AP149" s="42">
        <f>M149+O149+Q149</f>
        <v>0.3</v>
      </c>
      <c r="AQ149" s="203">
        <f t="shared" ref="AQ149" si="25">SUM(AP149:AP152)</f>
        <v>1</v>
      </c>
      <c r="AT149" s="8"/>
      <c r="AU149" s="8"/>
    </row>
    <row r="150" spans="1:47" ht="28.5" customHeight="1">
      <c r="A150" s="171"/>
      <c r="B150" s="134"/>
      <c r="C150" s="128"/>
      <c r="D150" s="141"/>
      <c r="E150" s="137"/>
      <c r="F150" s="134"/>
      <c r="G150" s="128"/>
      <c r="H150" s="131"/>
      <c r="I150" s="122"/>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9"/>
      <c r="AI150" s="119"/>
      <c r="AJ150" s="125"/>
      <c r="AK150" s="243" t="s">
        <v>325</v>
      </c>
      <c r="AL150" s="201"/>
      <c r="AM150" s="202"/>
      <c r="AN150" s="101" t="s">
        <v>326</v>
      </c>
      <c r="AO150" s="101" t="s">
        <v>327</v>
      </c>
      <c r="AP150" s="41">
        <f>S149+U149+W149</f>
        <v>0.7</v>
      </c>
      <c r="AQ150" s="204"/>
      <c r="AT150" s="8"/>
      <c r="AU150" s="8"/>
    </row>
    <row r="151" spans="1:47" ht="28.5" customHeight="1">
      <c r="A151" s="171"/>
      <c r="B151" s="134"/>
      <c r="C151" s="128"/>
      <c r="D151" s="141"/>
      <c r="E151" s="137"/>
      <c r="F151" s="134"/>
      <c r="G151" s="128"/>
      <c r="H151" s="131"/>
      <c r="I151" s="122"/>
      <c r="J151" s="119"/>
      <c r="K151" s="119"/>
      <c r="L151" s="119"/>
      <c r="M151" s="119"/>
      <c r="N151" s="119"/>
      <c r="O151" s="119"/>
      <c r="P151" s="119"/>
      <c r="Q151" s="119"/>
      <c r="R151" s="119"/>
      <c r="S151" s="119"/>
      <c r="T151" s="119"/>
      <c r="U151" s="119"/>
      <c r="V151" s="119"/>
      <c r="W151" s="119"/>
      <c r="X151" s="119"/>
      <c r="Y151" s="119"/>
      <c r="Z151" s="119"/>
      <c r="AA151" s="119"/>
      <c r="AB151" s="119"/>
      <c r="AC151" s="119"/>
      <c r="AD151" s="119"/>
      <c r="AE151" s="119"/>
      <c r="AF151" s="119"/>
      <c r="AG151" s="119"/>
      <c r="AH151" s="119"/>
      <c r="AI151" s="119"/>
      <c r="AJ151" s="125"/>
      <c r="AK151" s="200" t="s">
        <v>328</v>
      </c>
      <c r="AL151" s="201"/>
      <c r="AM151" s="202"/>
      <c r="AN151" s="101" t="s">
        <v>328</v>
      </c>
      <c r="AO151" s="101" t="s">
        <v>328</v>
      </c>
      <c r="AP151" s="41">
        <f>Y149+AA149+AC149</f>
        <v>0</v>
      </c>
      <c r="AQ151" s="204"/>
      <c r="AT151" s="8"/>
      <c r="AU151" s="8"/>
    </row>
    <row r="152" spans="1:47" ht="28.5" customHeight="1" thickBot="1">
      <c r="A152" s="171"/>
      <c r="B152" s="135"/>
      <c r="C152" s="129"/>
      <c r="D152" s="142"/>
      <c r="E152" s="138"/>
      <c r="F152" s="135"/>
      <c r="G152" s="129"/>
      <c r="H152" s="132"/>
      <c r="I152" s="123"/>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6"/>
      <c r="AK152" s="197" t="s">
        <v>75</v>
      </c>
      <c r="AL152" s="198"/>
      <c r="AM152" s="199"/>
      <c r="AN152" s="43" t="s">
        <v>75</v>
      </c>
      <c r="AO152" s="43" t="s">
        <v>75</v>
      </c>
      <c r="AP152" s="44">
        <f>AE149+AG149+AI149</f>
        <v>0</v>
      </c>
      <c r="AQ152" s="205"/>
      <c r="AT152" s="8"/>
      <c r="AU152" s="8"/>
    </row>
    <row r="153" spans="1:47" ht="28.5" customHeight="1">
      <c r="A153" s="171"/>
      <c r="B153" s="133" t="s">
        <v>329</v>
      </c>
      <c r="C153" s="139" t="s">
        <v>330</v>
      </c>
      <c r="D153" s="140"/>
      <c r="E153" s="148" t="s">
        <v>121</v>
      </c>
      <c r="F153" s="145" t="s">
        <v>122</v>
      </c>
      <c r="G153" s="127">
        <v>44682</v>
      </c>
      <c r="H153" s="130">
        <v>44834</v>
      </c>
      <c r="I153" s="121" t="s">
        <v>15</v>
      </c>
      <c r="J153" s="118">
        <v>0.2</v>
      </c>
      <c r="K153" s="118">
        <f>J153*(L153+N153+P153+R153+T153+V153+X153+Z153+AB153+AD153+AF153+AH153)</f>
        <v>0.2</v>
      </c>
      <c r="L153" s="118"/>
      <c r="M153" s="118"/>
      <c r="N153" s="118"/>
      <c r="O153" s="118"/>
      <c r="P153" s="118"/>
      <c r="Q153" s="118"/>
      <c r="R153" s="118"/>
      <c r="S153" s="118"/>
      <c r="T153" s="118">
        <v>0.5</v>
      </c>
      <c r="U153" s="118">
        <v>0</v>
      </c>
      <c r="V153" s="118"/>
      <c r="W153" s="118"/>
      <c r="X153" s="118"/>
      <c r="Y153" s="118"/>
      <c r="Z153" s="118"/>
      <c r="AA153" s="118">
        <v>0.5</v>
      </c>
      <c r="AB153" s="118"/>
      <c r="AC153" s="118"/>
      <c r="AD153" s="118">
        <v>0.5</v>
      </c>
      <c r="AE153" s="118"/>
      <c r="AF153" s="118"/>
      <c r="AG153" s="118"/>
      <c r="AH153" s="118"/>
      <c r="AI153" s="118"/>
      <c r="AJ153" s="124">
        <f>J153*(M153+O153+Q153+S153+U153+W153+Y153+AA153+AC153+AE153+AG153+AI153)</f>
        <v>0.1</v>
      </c>
      <c r="AK153" s="188" t="s">
        <v>92</v>
      </c>
      <c r="AL153" s="189"/>
      <c r="AM153" s="190"/>
      <c r="AN153" s="5" t="s">
        <v>92</v>
      </c>
      <c r="AO153" s="5" t="s">
        <v>92</v>
      </c>
      <c r="AP153" s="42">
        <f>M153+O153+Q153</f>
        <v>0</v>
      </c>
      <c r="AQ153" s="203">
        <f t="shared" ref="AQ153" si="26">SUM(AP153:AP156)</f>
        <v>0.5</v>
      </c>
      <c r="AT153" s="8"/>
      <c r="AU153" s="8"/>
    </row>
    <row r="154" spans="1:47" ht="28.5" customHeight="1">
      <c r="A154" s="171"/>
      <c r="B154" s="134"/>
      <c r="C154" s="128"/>
      <c r="D154" s="141"/>
      <c r="E154" s="149"/>
      <c r="F154" s="146"/>
      <c r="G154" s="128"/>
      <c r="H154" s="131"/>
      <c r="I154" s="122"/>
      <c r="J154" s="119"/>
      <c r="K154" s="119"/>
      <c r="L154" s="119"/>
      <c r="M154" s="119"/>
      <c r="N154" s="119"/>
      <c r="O154" s="119"/>
      <c r="P154" s="119"/>
      <c r="Q154" s="119"/>
      <c r="R154" s="119"/>
      <c r="S154" s="119"/>
      <c r="T154" s="119"/>
      <c r="U154" s="119"/>
      <c r="V154" s="119"/>
      <c r="W154" s="119"/>
      <c r="X154" s="119"/>
      <c r="Y154" s="119"/>
      <c r="Z154" s="119"/>
      <c r="AA154" s="119"/>
      <c r="AB154" s="119"/>
      <c r="AC154" s="119"/>
      <c r="AD154" s="119"/>
      <c r="AE154" s="119"/>
      <c r="AF154" s="119"/>
      <c r="AG154" s="119"/>
      <c r="AH154" s="119"/>
      <c r="AI154" s="119"/>
      <c r="AJ154" s="125"/>
      <c r="AK154" s="200" t="s">
        <v>331</v>
      </c>
      <c r="AL154" s="201"/>
      <c r="AM154" s="202"/>
      <c r="AN154" s="101" t="s">
        <v>332</v>
      </c>
      <c r="AO154" s="101" t="s">
        <v>333</v>
      </c>
      <c r="AP154" s="41">
        <f>S153+U153+W153</f>
        <v>0</v>
      </c>
      <c r="AQ154" s="204"/>
      <c r="AT154" s="8"/>
      <c r="AU154" s="8"/>
    </row>
    <row r="155" spans="1:47" ht="28.5" customHeight="1">
      <c r="A155" s="171"/>
      <c r="B155" s="134"/>
      <c r="C155" s="128"/>
      <c r="D155" s="141"/>
      <c r="E155" s="149"/>
      <c r="F155" s="146"/>
      <c r="G155" s="128"/>
      <c r="H155" s="131"/>
      <c r="I155" s="122"/>
      <c r="J155" s="119"/>
      <c r="K155" s="119"/>
      <c r="L155" s="119"/>
      <c r="M155" s="119"/>
      <c r="N155" s="119"/>
      <c r="O155" s="119"/>
      <c r="P155" s="119"/>
      <c r="Q155" s="119"/>
      <c r="R155" s="119"/>
      <c r="S155" s="119"/>
      <c r="T155" s="119"/>
      <c r="U155" s="119"/>
      <c r="V155" s="119"/>
      <c r="W155" s="119"/>
      <c r="X155" s="119"/>
      <c r="Y155" s="119"/>
      <c r="Z155" s="119"/>
      <c r="AA155" s="119"/>
      <c r="AB155" s="119"/>
      <c r="AC155" s="119"/>
      <c r="AD155" s="119"/>
      <c r="AE155" s="119"/>
      <c r="AF155" s="119"/>
      <c r="AG155" s="119"/>
      <c r="AH155" s="119"/>
      <c r="AI155" s="119"/>
      <c r="AJ155" s="125"/>
      <c r="AK155" s="206" t="s">
        <v>334</v>
      </c>
      <c r="AL155" s="207"/>
      <c r="AM155" s="208"/>
      <c r="AN155" s="102" t="s">
        <v>335</v>
      </c>
      <c r="AO155" s="102" t="s">
        <v>336</v>
      </c>
      <c r="AP155" s="41">
        <f>Y153+AA153+AC153</f>
        <v>0.5</v>
      </c>
      <c r="AQ155" s="204"/>
      <c r="AT155" s="8"/>
      <c r="AU155" s="8"/>
    </row>
    <row r="156" spans="1:47" ht="28.5" customHeight="1" thickBot="1">
      <c r="A156" s="171"/>
      <c r="B156" s="135"/>
      <c r="C156" s="129"/>
      <c r="D156" s="142"/>
      <c r="E156" s="150"/>
      <c r="F156" s="147"/>
      <c r="G156" s="129"/>
      <c r="H156" s="132"/>
      <c r="I156" s="123"/>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6"/>
      <c r="AK156" s="197" t="s">
        <v>75</v>
      </c>
      <c r="AL156" s="198"/>
      <c r="AM156" s="199"/>
      <c r="AN156" s="43" t="s">
        <v>75</v>
      </c>
      <c r="AO156" s="43" t="s">
        <v>75</v>
      </c>
      <c r="AP156" s="44">
        <f>AE153+AG153+AI153</f>
        <v>0</v>
      </c>
      <c r="AQ156" s="205"/>
      <c r="AT156" s="8"/>
      <c r="AU156" s="8"/>
    </row>
    <row r="157" spans="1:47" ht="28.5" customHeight="1">
      <c r="A157" s="171"/>
      <c r="B157" s="133" t="s">
        <v>337</v>
      </c>
      <c r="C157" s="139" t="s">
        <v>338</v>
      </c>
      <c r="D157" s="140"/>
      <c r="E157" s="133" t="s">
        <v>339</v>
      </c>
      <c r="F157" s="300" t="s">
        <v>340</v>
      </c>
      <c r="G157" s="127">
        <v>44564</v>
      </c>
      <c r="H157" s="130">
        <v>44926</v>
      </c>
      <c r="I157" s="121" t="s">
        <v>15</v>
      </c>
      <c r="J157" s="118">
        <v>0.2</v>
      </c>
      <c r="K157" s="118">
        <f>J157*(L157+N157+P157+R157+T157+V157+X157+Z157+AB157+AD157+AF157+AH157)</f>
        <v>0.19992000000000004</v>
      </c>
      <c r="L157" s="118">
        <v>8.3299999999999999E-2</v>
      </c>
      <c r="M157" s="118">
        <v>0.08</v>
      </c>
      <c r="N157" s="118">
        <v>8.3299999999999999E-2</v>
      </c>
      <c r="O157" s="118">
        <v>0.08</v>
      </c>
      <c r="P157" s="118">
        <v>8.3299999999999999E-2</v>
      </c>
      <c r="Q157" s="118">
        <v>0.08</v>
      </c>
      <c r="R157" s="118">
        <v>8.3299999999999999E-2</v>
      </c>
      <c r="S157" s="118">
        <v>0.08</v>
      </c>
      <c r="T157" s="118">
        <v>8.3299999999999999E-2</v>
      </c>
      <c r="U157" s="118">
        <v>0.08</v>
      </c>
      <c r="V157" s="118">
        <v>8.3299999999999999E-2</v>
      </c>
      <c r="W157" s="118">
        <v>0.08</v>
      </c>
      <c r="X157" s="118">
        <v>8.3299999999999999E-2</v>
      </c>
      <c r="Y157" s="118">
        <v>8.3299999999999999E-2</v>
      </c>
      <c r="Z157" s="118">
        <v>8.3299999999999999E-2</v>
      </c>
      <c r="AA157" s="118">
        <v>8.3299999999999999E-2</v>
      </c>
      <c r="AB157" s="118">
        <v>8.3299999999999999E-2</v>
      </c>
      <c r="AC157" s="118">
        <v>8.3299999999999999E-2</v>
      </c>
      <c r="AD157" s="118">
        <v>8.3299999999999999E-2</v>
      </c>
      <c r="AE157" s="118"/>
      <c r="AF157" s="118">
        <v>8.3299999999999999E-2</v>
      </c>
      <c r="AG157" s="118"/>
      <c r="AH157" s="118">
        <v>8.3299999999999999E-2</v>
      </c>
      <c r="AI157" s="118"/>
      <c r="AJ157" s="124">
        <f>J157*(M157+O157+Q157+S157+U157+W157+Y157+AA157+AC157+AE157+AG157+AI157)</f>
        <v>0.14598000000000003</v>
      </c>
      <c r="AK157" s="268" t="s">
        <v>341</v>
      </c>
      <c r="AL157" s="269"/>
      <c r="AM157" s="270"/>
      <c r="AN157" s="103" t="s">
        <v>342</v>
      </c>
      <c r="AO157" s="103" t="s">
        <v>343</v>
      </c>
      <c r="AP157" s="42">
        <f>M157+O157+Q157</f>
        <v>0.24</v>
      </c>
      <c r="AQ157" s="203">
        <f t="shared" ref="AQ157" si="27">SUM(AP157:AP160)</f>
        <v>0.72989999999999999</v>
      </c>
      <c r="AT157" s="8"/>
      <c r="AU157" s="8"/>
    </row>
    <row r="158" spans="1:47" ht="28.5" customHeight="1">
      <c r="A158" s="171"/>
      <c r="B158" s="134"/>
      <c r="C158" s="128"/>
      <c r="D158" s="141"/>
      <c r="E158" s="134"/>
      <c r="F158" s="137"/>
      <c r="G158" s="128"/>
      <c r="H158" s="131"/>
      <c r="I158" s="122"/>
      <c r="J158" s="119"/>
      <c r="K158" s="119"/>
      <c r="L158" s="119"/>
      <c r="M158" s="119"/>
      <c r="N158" s="119"/>
      <c r="O158" s="119"/>
      <c r="P158" s="119"/>
      <c r="Q158" s="119"/>
      <c r="R158" s="119"/>
      <c r="S158" s="119"/>
      <c r="T158" s="119"/>
      <c r="U158" s="119"/>
      <c r="V158" s="119"/>
      <c r="W158" s="119"/>
      <c r="X158" s="119"/>
      <c r="Y158" s="119"/>
      <c r="Z158" s="119"/>
      <c r="AA158" s="119"/>
      <c r="AB158" s="119"/>
      <c r="AC158" s="119"/>
      <c r="AD158" s="119"/>
      <c r="AE158" s="119"/>
      <c r="AF158" s="119"/>
      <c r="AG158" s="119"/>
      <c r="AH158" s="119"/>
      <c r="AI158" s="119"/>
      <c r="AJ158" s="125"/>
      <c r="AK158" s="243" t="s">
        <v>344</v>
      </c>
      <c r="AL158" s="201"/>
      <c r="AM158" s="202"/>
      <c r="AN158" s="101" t="s">
        <v>345</v>
      </c>
      <c r="AO158" s="101" t="s">
        <v>346</v>
      </c>
      <c r="AP158" s="41">
        <f>S157+U157+W157</f>
        <v>0.24</v>
      </c>
      <c r="AQ158" s="204"/>
      <c r="AT158" s="8"/>
      <c r="AU158" s="8"/>
    </row>
    <row r="159" spans="1:47" ht="28.5" customHeight="1">
      <c r="A159" s="171"/>
      <c r="B159" s="134"/>
      <c r="C159" s="128"/>
      <c r="D159" s="141"/>
      <c r="E159" s="134"/>
      <c r="F159" s="137"/>
      <c r="G159" s="128"/>
      <c r="H159" s="131"/>
      <c r="I159" s="122"/>
      <c r="J159" s="119"/>
      <c r="K159" s="119"/>
      <c r="L159" s="119"/>
      <c r="M159" s="119"/>
      <c r="N159" s="119"/>
      <c r="O159" s="119"/>
      <c r="P159" s="119"/>
      <c r="Q159" s="119"/>
      <c r="R159" s="119"/>
      <c r="S159" s="119"/>
      <c r="T159" s="119"/>
      <c r="U159" s="119"/>
      <c r="V159" s="119"/>
      <c r="W159" s="119"/>
      <c r="X159" s="119"/>
      <c r="Y159" s="119"/>
      <c r="Z159" s="119"/>
      <c r="AA159" s="119"/>
      <c r="AB159" s="119"/>
      <c r="AC159" s="119"/>
      <c r="AD159" s="119"/>
      <c r="AE159" s="119"/>
      <c r="AF159" s="119"/>
      <c r="AG159" s="119"/>
      <c r="AH159" s="119"/>
      <c r="AI159" s="119"/>
      <c r="AJ159" s="125"/>
      <c r="AK159" s="259" t="s">
        <v>347</v>
      </c>
      <c r="AL159" s="201"/>
      <c r="AM159" s="202"/>
      <c r="AN159" s="101" t="s">
        <v>348</v>
      </c>
      <c r="AO159" s="101" t="s">
        <v>349</v>
      </c>
      <c r="AP159" s="41">
        <f>Y157+AA157+AC157</f>
        <v>0.24990000000000001</v>
      </c>
      <c r="AQ159" s="204"/>
      <c r="AT159" s="8"/>
      <c r="AU159" s="8"/>
    </row>
    <row r="160" spans="1:47" ht="28.5" customHeight="1" thickBot="1">
      <c r="A160" s="171"/>
      <c r="B160" s="135"/>
      <c r="C160" s="129"/>
      <c r="D160" s="142"/>
      <c r="E160" s="135"/>
      <c r="F160" s="138"/>
      <c r="G160" s="129"/>
      <c r="H160" s="132"/>
      <c r="I160" s="123"/>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6"/>
      <c r="AK160" s="197" t="s">
        <v>75</v>
      </c>
      <c r="AL160" s="198"/>
      <c r="AM160" s="199"/>
      <c r="AN160" s="43" t="s">
        <v>75</v>
      </c>
      <c r="AO160" s="43" t="s">
        <v>75</v>
      </c>
      <c r="AP160" s="44">
        <f>AE157+AG157+AI157</f>
        <v>0</v>
      </c>
      <c r="AQ160" s="205"/>
      <c r="AT160" s="8"/>
      <c r="AU160" s="8"/>
    </row>
    <row r="161" spans="1:47" ht="28.5" customHeight="1">
      <c r="A161" s="171"/>
      <c r="B161" s="133" t="s">
        <v>350</v>
      </c>
      <c r="C161" s="139" t="s">
        <v>351</v>
      </c>
      <c r="D161" s="140"/>
      <c r="E161" s="136" t="s">
        <v>352</v>
      </c>
      <c r="F161" s="133" t="s">
        <v>353</v>
      </c>
      <c r="G161" s="127">
        <v>44621</v>
      </c>
      <c r="H161" s="130">
        <v>44926</v>
      </c>
      <c r="I161" s="121" t="s">
        <v>15</v>
      </c>
      <c r="J161" s="118">
        <v>0.2</v>
      </c>
      <c r="K161" s="118">
        <f>J161*(L161+N161+P161+R161+T161+V161+X161+Z161+AB161+AD161+AF161+AH161)</f>
        <v>0.2</v>
      </c>
      <c r="L161" s="118"/>
      <c r="M161" s="118"/>
      <c r="N161" s="118"/>
      <c r="O161" s="118"/>
      <c r="P161" s="118">
        <v>0.25</v>
      </c>
      <c r="Q161" s="118">
        <v>0.25</v>
      </c>
      <c r="R161" s="118"/>
      <c r="S161" s="118"/>
      <c r="T161" s="118"/>
      <c r="U161" s="118"/>
      <c r="V161" s="118">
        <v>0.25</v>
      </c>
      <c r="W161" s="118">
        <v>0.25</v>
      </c>
      <c r="X161" s="118"/>
      <c r="Y161" s="118"/>
      <c r="Z161" s="118"/>
      <c r="AA161" s="118"/>
      <c r="AB161" s="118">
        <v>0.25</v>
      </c>
      <c r="AC161" s="118">
        <v>0.25</v>
      </c>
      <c r="AD161" s="118"/>
      <c r="AE161" s="118"/>
      <c r="AF161" s="118"/>
      <c r="AG161" s="118"/>
      <c r="AH161" s="118">
        <v>0.25</v>
      </c>
      <c r="AI161" s="118"/>
      <c r="AJ161" s="124">
        <f>J161*(M161+O161+Q161+S161+U161+W161+Y161+AA161+AC161+AE161+AG161+AI161)</f>
        <v>0.15000000000000002</v>
      </c>
      <c r="AK161" s="209" t="s">
        <v>354</v>
      </c>
      <c r="AL161" s="210"/>
      <c r="AM161" s="211"/>
      <c r="AN161" s="100" t="s">
        <v>355</v>
      </c>
      <c r="AO161" s="100" t="s">
        <v>324</v>
      </c>
      <c r="AP161" s="42">
        <f>M161+O161+Q161</f>
        <v>0.25</v>
      </c>
      <c r="AQ161" s="203">
        <f t="shared" ref="AQ161" si="28">SUM(AP161:AP164)</f>
        <v>0.75</v>
      </c>
      <c r="AT161" s="8"/>
      <c r="AU161" s="8"/>
    </row>
    <row r="162" spans="1:47" ht="28.5" customHeight="1">
      <c r="A162" s="171"/>
      <c r="B162" s="134"/>
      <c r="C162" s="128"/>
      <c r="D162" s="141"/>
      <c r="E162" s="137"/>
      <c r="F162" s="134"/>
      <c r="G162" s="128"/>
      <c r="H162" s="131"/>
      <c r="I162" s="122"/>
      <c r="J162" s="119"/>
      <c r="K162" s="119"/>
      <c r="L162" s="119"/>
      <c r="M162" s="119"/>
      <c r="N162" s="119"/>
      <c r="O162" s="119"/>
      <c r="P162" s="119"/>
      <c r="Q162" s="119"/>
      <c r="R162" s="119"/>
      <c r="S162" s="119"/>
      <c r="T162" s="119"/>
      <c r="U162" s="119"/>
      <c r="V162" s="119"/>
      <c r="W162" s="119"/>
      <c r="X162" s="119"/>
      <c r="Y162" s="119"/>
      <c r="Z162" s="119"/>
      <c r="AA162" s="119"/>
      <c r="AB162" s="119"/>
      <c r="AC162" s="119"/>
      <c r="AD162" s="119"/>
      <c r="AE162" s="119"/>
      <c r="AF162" s="119"/>
      <c r="AG162" s="119"/>
      <c r="AH162" s="119"/>
      <c r="AI162" s="119"/>
      <c r="AJ162" s="125"/>
      <c r="AK162" s="200" t="s">
        <v>356</v>
      </c>
      <c r="AL162" s="201"/>
      <c r="AM162" s="202"/>
      <c r="AN162" s="101" t="s">
        <v>357</v>
      </c>
      <c r="AO162" s="101" t="s">
        <v>358</v>
      </c>
      <c r="AP162" s="41">
        <f>S161+U161+W161</f>
        <v>0.25</v>
      </c>
      <c r="AQ162" s="204"/>
      <c r="AT162" s="8"/>
      <c r="AU162" s="8"/>
    </row>
    <row r="163" spans="1:47" ht="28.5" customHeight="1">
      <c r="A163" s="171"/>
      <c r="B163" s="134"/>
      <c r="C163" s="128"/>
      <c r="D163" s="141"/>
      <c r="E163" s="137"/>
      <c r="F163" s="134"/>
      <c r="G163" s="128"/>
      <c r="H163" s="131"/>
      <c r="I163" s="122"/>
      <c r="J163" s="119"/>
      <c r="K163" s="119"/>
      <c r="L163" s="119"/>
      <c r="M163" s="119"/>
      <c r="N163" s="119"/>
      <c r="O163" s="119"/>
      <c r="P163" s="119"/>
      <c r="Q163" s="119"/>
      <c r="R163" s="119"/>
      <c r="S163" s="119"/>
      <c r="T163" s="119"/>
      <c r="U163" s="119"/>
      <c r="V163" s="119"/>
      <c r="W163" s="119"/>
      <c r="X163" s="119"/>
      <c r="Y163" s="119"/>
      <c r="Z163" s="119"/>
      <c r="AA163" s="119"/>
      <c r="AB163" s="119"/>
      <c r="AC163" s="119"/>
      <c r="AD163" s="119"/>
      <c r="AE163" s="119"/>
      <c r="AF163" s="119"/>
      <c r="AG163" s="119"/>
      <c r="AH163" s="119"/>
      <c r="AI163" s="119"/>
      <c r="AJ163" s="125"/>
      <c r="AK163" s="200" t="s">
        <v>359</v>
      </c>
      <c r="AL163" s="201"/>
      <c r="AM163" s="202"/>
      <c r="AN163" s="101" t="s">
        <v>360</v>
      </c>
      <c r="AO163" s="101" t="s">
        <v>361</v>
      </c>
      <c r="AP163" s="41">
        <f>Y161+AA161+AC161</f>
        <v>0.25</v>
      </c>
      <c r="AQ163" s="204"/>
      <c r="AT163" s="8"/>
      <c r="AU163" s="8"/>
    </row>
    <row r="164" spans="1:47" ht="28.5" customHeight="1" thickBot="1">
      <c r="A164" s="172"/>
      <c r="B164" s="135"/>
      <c r="C164" s="129"/>
      <c r="D164" s="142"/>
      <c r="E164" s="138"/>
      <c r="F164" s="135"/>
      <c r="G164" s="129"/>
      <c r="H164" s="132"/>
      <c r="I164" s="123"/>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6"/>
      <c r="AK164" s="197" t="s">
        <v>75</v>
      </c>
      <c r="AL164" s="198"/>
      <c r="AM164" s="199"/>
      <c r="AN164" s="43" t="s">
        <v>75</v>
      </c>
      <c r="AO164" s="43" t="s">
        <v>75</v>
      </c>
      <c r="AP164" s="44">
        <f>AE161+AG161+AI161</f>
        <v>0</v>
      </c>
      <c r="AQ164" s="205"/>
      <c r="AT164" s="8"/>
      <c r="AU164" s="8"/>
    </row>
    <row r="165" spans="1:47" ht="28.5" customHeight="1">
      <c r="A165" s="170" t="s">
        <v>362</v>
      </c>
      <c r="B165" s="133" t="s">
        <v>363</v>
      </c>
      <c r="C165" s="139" t="s">
        <v>364</v>
      </c>
      <c r="D165" s="281"/>
      <c r="E165" s="301" t="s">
        <v>365</v>
      </c>
      <c r="F165" s="133" t="s">
        <v>279</v>
      </c>
      <c r="G165" s="284">
        <v>44621</v>
      </c>
      <c r="H165" s="284">
        <v>44915</v>
      </c>
      <c r="I165" s="121" t="s">
        <v>15</v>
      </c>
      <c r="J165" s="260">
        <v>0.33</v>
      </c>
      <c r="K165" s="260">
        <f>J165*(L165+N165+P165+R165+T165+V165+X165+Z165+AB165+AD165+AF165+AH165)</f>
        <v>0.33</v>
      </c>
      <c r="L165" s="291"/>
      <c r="M165" s="118"/>
      <c r="N165" s="118"/>
      <c r="O165" s="118"/>
      <c r="P165" s="118">
        <v>0.25</v>
      </c>
      <c r="Q165" s="118">
        <v>0.25</v>
      </c>
      <c r="R165" s="118"/>
      <c r="S165" s="118"/>
      <c r="T165" s="118"/>
      <c r="U165" s="118"/>
      <c r="V165" s="118">
        <v>0.25</v>
      </c>
      <c r="W165" s="118">
        <v>0.25</v>
      </c>
      <c r="X165" s="118"/>
      <c r="Y165" s="118"/>
      <c r="Z165" s="118"/>
      <c r="AA165" s="118"/>
      <c r="AB165" s="118">
        <v>0.25</v>
      </c>
      <c r="AC165" s="118">
        <v>0.25</v>
      </c>
      <c r="AD165" s="118"/>
      <c r="AE165" s="118"/>
      <c r="AF165" s="118"/>
      <c r="AG165" s="118"/>
      <c r="AH165" s="118">
        <v>0.25</v>
      </c>
      <c r="AI165" s="118"/>
      <c r="AJ165" s="124">
        <f>J165*(M165+O165+Q165+S165+U165+W165+Y165+AA165+AC165+AE165+AG165+AI165)</f>
        <v>0.2475</v>
      </c>
      <c r="AK165" s="209" t="s">
        <v>366</v>
      </c>
      <c r="AL165" s="210"/>
      <c r="AM165" s="211"/>
      <c r="AN165" s="100" t="s">
        <v>367</v>
      </c>
      <c r="AO165" s="100" t="s">
        <v>324</v>
      </c>
      <c r="AP165" s="42">
        <f>M165+O165+Q165</f>
        <v>0.25</v>
      </c>
      <c r="AQ165" s="203">
        <f>SUM(AP165:AP168)</f>
        <v>0.75</v>
      </c>
      <c r="AT165" s="8"/>
      <c r="AU165" s="8"/>
    </row>
    <row r="166" spans="1:47" ht="28.5" customHeight="1">
      <c r="A166" s="171"/>
      <c r="B166" s="134"/>
      <c r="C166" s="128"/>
      <c r="D166" s="282"/>
      <c r="E166" s="302"/>
      <c r="F166" s="134"/>
      <c r="G166" s="285"/>
      <c r="H166" s="285"/>
      <c r="I166" s="122"/>
      <c r="J166" s="261"/>
      <c r="K166" s="261"/>
      <c r="L166" s="292"/>
      <c r="M166" s="119"/>
      <c r="N166" s="119"/>
      <c r="O166" s="119"/>
      <c r="P166" s="119"/>
      <c r="Q166" s="119"/>
      <c r="R166" s="119"/>
      <c r="S166" s="119"/>
      <c r="T166" s="119"/>
      <c r="U166" s="119"/>
      <c r="V166" s="119"/>
      <c r="W166" s="119"/>
      <c r="X166" s="119"/>
      <c r="Y166" s="119"/>
      <c r="Z166" s="119"/>
      <c r="AA166" s="119"/>
      <c r="AB166" s="119"/>
      <c r="AC166" s="119"/>
      <c r="AD166" s="119"/>
      <c r="AE166" s="119"/>
      <c r="AF166" s="119"/>
      <c r="AG166" s="119"/>
      <c r="AH166" s="119"/>
      <c r="AI166" s="119"/>
      <c r="AJ166" s="125"/>
      <c r="AK166" s="200" t="s">
        <v>368</v>
      </c>
      <c r="AL166" s="201"/>
      <c r="AM166" s="202"/>
      <c r="AN166" s="101" t="s">
        <v>369</v>
      </c>
      <c r="AO166" s="101" t="s">
        <v>358</v>
      </c>
      <c r="AP166" s="41">
        <f>S165+U165+W165</f>
        <v>0.25</v>
      </c>
      <c r="AQ166" s="204"/>
      <c r="AT166" s="8"/>
      <c r="AU166" s="8"/>
    </row>
    <row r="167" spans="1:47" ht="28.5" customHeight="1">
      <c r="A167" s="171"/>
      <c r="B167" s="134"/>
      <c r="C167" s="128"/>
      <c r="D167" s="282"/>
      <c r="E167" s="302"/>
      <c r="F167" s="134"/>
      <c r="G167" s="285"/>
      <c r="H167" s="285"/>
      <c r="I167" s="122"/>
      <c r="J167" s="261"/>
      <c r="K167" s="261"/>
      <c r="L167" s="292"/>
      <c r="M167" s="119"/>
      <c r="N167" s="119"/>
      <c r="O167" s="119"/>
      <c r="P167" s="119"/>
      <c r="Q167" s="119"/>
      <c r="R167" s="119"/>
      <c r="S167" s="119"/>
      <c r="T167" s="119"/>
      <c r="U167" s="119"/>
      <c r="V167" s="119"/>
      <c r="W167" s="119"/>
      <c r="X167" s="119"/>
      <c r="Y167" s="119"/>
      <c r="Z167" s="119"/>
      <c r="AA167" s="119"/>
      <c r="AB167" s="119"/>
      <c r="AC167" s="119"/>
      <c r="AD167" s="119"/>
      <c r="AE167" s="119"/>
      <c r="AF167" s="119"/>
      <c r="AG167" s="119"/>
      <c r="AH167" s="119"/>
      <c r="AI167" s="119"/>
      <c r="AJ167" s="125"/>
      <c r="AK167" s="259" t="s">
        <v>370</v>
      </c>
      <c r="AL167" s="201"/>
      <c r="AM167" s="202"/>
      <c r="AN167" s="101" t="s">
        <v>371</v>
      </c>
      <c r="AO167" s="101" t="s">
        <v>349</v>
      </c>
      <c r="AP167" s="41">
        <f>Y165+AA165+AC165</f>
        <v>0.25</v>
      </c>
      <c r="AQ167" s="204"/>
      <c r="AT167" s="8"/>
      <c r="AU167" s="8"/>
    </row>
    <row r="168" spans="1:47" ht="28.5" customHeight="1" thickBot="1">
      <c r="A168" s="171"/>
      <c r="B168" s="135"/>
      <c r="C168" s="129"/>
      <c r="D168" s="283"/>
      <c r="E168" s="303"/>
      <c r="F168" s="135"/>
      <c r="G168" s="286"/>
      <c r="H168" s="286"/>
      <c r="I168" s="123"/>
      <c r="J168" s="262"/>
      <c r="K168" s="262"/>
      <c r="L168" s="293"/>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6"/>
      <c r="AK168" s="197" t="s">
        <v>75</v>
      </c>
      <c r="AL168" s="198"/>
      <c r="AM168" s="199"/>
      <c r="AN168" s="43" t="s">
        <v>75</v>
      </c>
      <c r="AO168" s="43" t="s">
        <v>75</v>
      </c>
      <c r="AP168" s="44">
        <f>AE165+AG165+AI165</f>
        <v>0</v>
      </c>
      <c r="AQ168" s="205"/>
      <c r="AT168" s="8"/>
      <c r="AU168" s="8"/>
    </row>
    <row r="169" spans="1:47" ht="28.5" customHeight="1">
      <c r="A169" s="171"/>
      <c r="B169" s="133" t="s">
        <v>372</v>
      </c>
      <c r="C169" s="139" t="s">
        <v>373</v>
      </c>
      <c r="D169" s="281"/>
      <c r="E169" s="133" t="s">
        <v>294</v>
      </c>
      <c r="F169" s="133" t="s">
        <v>279</v>
      </c>
      <c r="G169" s="284">
        <v>44743</v>
      </c>
      <c r="H169" s="284">
        <v>44915</v>
      </c>
      <c r="I169" s="121" t="s">
        <v>15</v>
      </c>
      <c r="J169" s="291">
        <v>0.33</v>
      </c>
      <c r="K169" s="118">
        <f t="shared" ref="K169" si="29">J169*(L169+N169+P169+R169+T169+V169+X169+Z169+AB169+AD169+AF169+AH169)</f>
        <v>0.33</v>
      </c>
      <c r="L169" s="118"/>
      <c r="M169" s="118"/>
      <c r="N169" s="118"/>
      <c r="O169" s="118"/>
      <c r="P169" s="118"/>
      <c r="Q169" s="118"/>
      <c r="R169" s="118"/>
      <c r="S169" s="118"/>
      <c r="T169" s="118"/>
      <c r="U169" s="118"/>
      <c r="V169" s="118"/>
      <c r="W169" s="118"/>
      <c r="X169" s="118">
        <v>0.5</v>
      </c>
      <c r="Y169" s="118">
        <v>0.5</v>
      </c>
      <c r="Z169" s="118"/>
      <c r="AA169" s="118"/>
      <c r="AB169" s="118"/>
      <c r="AC169" s="118"/>
      <c r="AD169" s="118">
        <v>0.25</v>
      </c>
      <c r="AE169" s="118"/>
      <c r="AF169" s="118"/>
      <c r="AG169" s="118"/>
      <c r="AH169" s="118">
        <v>0.25</v>
      </c>
      <c r="AI169" s="118"/>
      <c r="AJ169" s="124">
        <f>J169*(M169+O169+Q169+S169+U169+W169+Y169+AA169+AC169+AE169+AG169+AI169)</f>
        <v>0.16500000000000001</v>
      </c>
      <c r="AK169" s="188" t="s">
        <v>92</v>
      </c>
      <c r="AL169" s="189"/>
      <c r="AM169" s="190"/>
      <c r="AN169" s="5" t="s">
        <v>92</v>
      </c>
      <c r="AO169" s="5" t="s">
        <v>92</v>
      </c>
      <c r="AP169" s="42">
        <f>M169+O169+Q169</f>
        <v>0</v>
      </c>
      <c r="AQ169" s="203">
        <f t="shared" ref="AQ169" si="30">SUM(AP169:AP172)</f>
        <v>0.5</v>
      </c>
      <c r="AT169" s="8"/>
      <c r="AU169" s="8"/>
    </row>
    <row r="170" spans="1:47" ht="28.5" customHeight="1">
      <c r="A170" s="171"/>
      <c r="B170" s="134"/>
      <c r="C170" s="128"/>
      <c r="D170" s="282"/>
      <c r="E170" s="134"/>
      <c r="F170" s="134"/>
      <c r="G170" s="285"/>
      <c r="H170" s="285"/>
      <c r="I170" s="122"/>
      <c r="J170" s="292"/>
      <c r="K170" s="119"/>
      <c r="L170" s="119"/>
      <c r="M170" s="119"/>
      <c r="N170" s="119"/>
      <c r="O170" s="119"/>
      <c r="P170" s="119"/>
      <c r="Q170" s="119"/>
      <c r="R170" s="119"/>
      <c r="S170" s="119"/>
      <c r="T170" s="119"/>
      <c r="U170" s="119"/>
      <c r="V170" s="119"/>
      <c r="W170" s="119"/>
      <c r="X170" s="119"/>
      <c r="Y170" s="119"/>
      <c r="Z170" s="119"/>
      <c r="AA170" s="119"/>
      <c r="AB170" s="119"/>
      <c r="AC170" s="119"/>
      <c r="AD170" s="119"/>
      <c r="AE170" s="119"/>
      <c r="AF170" s="119"/>
      <c r="AG170" s="119"/>
      <c r="AH170" s="119"/>
      <c r="AI170" s="119"/>
      <c r="AJ170" s="125"/>
      <c r="AK170" s="191" t="s">
        <v>73</v>
      </c>
      <c r="AL170" s="192"/>
      <c r="AM170" s="193"/>
      <c r="AN170" s="40" t="s">
        <v>73</v>
      </c>
      <c r="AO170" s="40" t="s">
        <v>73</v>
      </c>
      <c r="AP170" s="41">
        <f>S169+U169+W169</f>
        <v>0</v>
      </c>
      <c r="AQ170" s="204"/>
      <c r="AT170" s="8"/>
      <c r="AU170" s="8"/>
    </row>
    <row r="171" spans="1:47" ht="28.5" customHeight="1">
      <c r="A171" s="171"/>
      <c r="B171" s="134"/>
      <c r="C171" s="128"/>
      <c r="D171" s="282"/>
      <c r="E171" s="134"/>
      <c r="F171" s="134"/>
      <c r="G171" s="285"/>
      <c r="H171" s="285"/>
      <c r="I171" s="122"/>
      <c r="J171" s="292"/>
      <c r="K171" s="119"/>
      <c r="L171" s="119"/>
      <c r="M171" s="119"/>
      <c r="N171" s="119"/>
      <c r="O171" s="119"/>
      <c r="P171" s="119"/>
      <c r="Q171" s="119"/>
      <c r="R171" s="119"/>
      <c r="S171" s="119"/>
      <c r="T171" s="119"/>
      <c r="U171" s="119"/>
      <c r="V171" s="119"/>
      <c r="W171" s="119"/>
      <c r="X171" s="119"/>
      <c r="Y171" s="119"/>
      <c r="Z171" s="119"/>
      <c r="AA171" s="119"/>
      <c r="AB171" s="119"/>
      <c r="AC171" s="119"/>
      <c r="AD171" s="119"/>
      <c r="AE171" s="119"/>
      <c r="AF171" s="119"/>
      <c r="AG171" s="119"/>
      <c r="AH171" s="119"/>
      <c r="AI171" s="119"/>
      <c r="AJ171" s="125"/>
      <c r="AK171" s="194" t="s">
        <v>374</v>
      </c>
      <c r="AL171" s="195"/>
      <c r="AM171" s="196"/>
      <c r="AN171" s="104" t="s">
        <v>375</v>
      </c>
      <c r="AO171" s="104" t="s">
        <v>361</v>
      </c>
      <c r="AP171" s="41">
        <f>Y169+AA169+AC169</f>
        <v>0.5</v>
      </c>
      <c r="AQ171" s="204"/>
      <c r="AT171" s="8"/>
      <c r="AU171" s="8"/>
    </row>
    <row r="172" spans="1:47" ht="28.5" customHeight="1" thickBot="1">
      <c r="A172" s="171"/>
      <c r="B172" s="135"/>
      <c r="C172" s="129"/>
      <c r="D172" s="283"/>
      <c r="E172" s="135"/>
      <c r="F172" s="135"/>
      <c r="G172" s="286"/>
      <c r="H172" s="286"/>
      <c r="I172" s="123"/>
      <c r="J172" s="293"/>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6"/>
      <c r="AK172" s="197" t="s">
        <v>75</v>
      </c>
      <c r="AL172" s="198"/>
      <c r="AM172" s="199"/>
      <c r="AN172" s="43" t="s">
        <v>75</v>
      </c>
      <c r="AO172" s="43" t="s">
        <v>75</v>
      </c>
      <c r="AP172" s="44">
        <f>AE169+AG169+AI169</f>
        <v>0</v>
      </c>
      <c r="AQ172" s="205"/>
      <c r="AT172" s="8"/>
      <c r="AU172" s="8"/>
    </row>
    <row r="173" spans="1:47" ht="28.5" customHeight="1">
      <c r="A173" s="171"/>
      <c r="B173" s="133" t="s">
        <v>376</v>
      </c>
      <c r="C173" s="139" t="s">
        <v>377</v>
      </c>
      <c r="D173" s="281"/>
      <c r="E173" s="133" t="s">
        <v>294</v>
      </c>
      <c r="F173" s="133" t="s">
        <v>279</v>
      </c>
      <c r="G173" s="284">
        <v>44682</v>
      </c>
      <c r="H173" s="284">
        <v>44915</v>
      </c>
      <c r="I173" s="121" t="s">
        <v>15</v>
      </c>
      <c r="J173" s="291">
        <v>0.34</v>
      </c>
      <c r="K173" s="118">
        <f t="shared" ref="K173" si="31">J173*(L173+N173+P173+R173+T173+V173+X173+Z173+AB173+AD173+AF173+AH173)</f>
        <v>0.33996600000000005</v>
      </c>
      <c r="L173" s="118"/>
      <c r="M173" s="118"/>
      <c r="N173" s="118"/>
      <c r="O173" s="118"/>
      <c r="P173" s="118"/>
      <c r="Q173" s="118"/>
      <c r="R173" s="118"/>
      <c r="S173" s="118"/>
      <c r="T173" s="118">
        <v>0.33329999999999999</v>
      </c>
      <c r="U173" s="118">
        <v>0.33</v>
      </c>
      <c r="V173" s="118"/>
      <c r="W173" s="118"/>
      <c r="X173" s="118"/>
      <c r="Y173" s="118"/>
      <c r="Z173" s="118"/>
      <c r="AA173" s="118"/>
      <c r="AB173" s="118">
        <v>0.33329999999999999</v>
      </c>
      <c r="AC173" s="118">
        <v>0.33329999999999999</v>
      </c>
      <c r="AD173" s="118"/>
      <c r="AE173" s="118"/>
      <c r="AF173" s="118"/>
      <c r="AG173" s="118"/>
      <c r="AH173" s="118">
        <v>0.33329999999999999</v>
      </c>
      <c r="AI173" s="118"/>
      <c r="AJ173" s="124">
        <f>J173*(M173+O173+Q173+S173+U173+W173+Y173+AA173+AC173+AE173+AG173+AI173)</f>
        <v>0.22552200000000003</v>
      </c>
      <c r="AK173" s="188" t="s">
        <v>92</v>
      </c>
      <c r="AL173" s="189"/>
      <c r="AM173" s="190"/>
      <c r="AN173" s="5" t="s">
        <v>92</v>
      </c>
      <c r="AO173" s="5" t="s">
        <v>92</v>
      </c>
      <c r="AP173" s="42">
        <f>M173+O173+Q173</f>
        <v>0</v>
      </c>
      <c r="AQ173" s="203">
        <f t="shared" ref="AQ173" si="32">SUM(AP173:AP176)</f>
        <v>0.6633</v>
      </c>
      <c r="AT173" s="8"/>
      <c r="AU173" s="8"/>
    </row>
    <row r="174" spans="1:47" ht="28.5" customHeight="1">
      <c r="A174" s="171"/>
      <c r="B174" s="134"/>
      <c r="C174" s="128"/>
      <c r="D174" s="282"/>
      <c r="E174" s="134"/>
      <c r="F174" s="134"/>
      <c r="G174" s="285"/>
      <c r="H174" s="285"/>
      <c r="I174" s="122"/>
      <c r="J174" s="292"/>
      <c r="K174" s="119"/>
      <c r="L174" s="119"/>
      <c r="M174" s="119"/>
      <c r="N174" s="119"/>
      <c r="O174" s="119"/>
      <c r="P174" s="119"/>
      <c r="Q174" s="119"/>
      <c r="R174" s="119"/>
      <c r="S174" s="119"/>
      <c r="T174" s="119"/>
      <c r="U174" s="119"/>
      <c r="V174" s="119"/>
      <c r="W174" s="119"/>
      <c r="X174" s="119"/>
      <c r="Y174" s="119"/>
      <c r="Z174" s="119"/>
      <c r="AA174" s="119"/>
      <c r="AB174" s="119"/>
      <c r="AC174" s="119"/>
      <c r="AD174" s="119"/>
      <c r="AE174" s="119"/>
      <c r="AF174" s="119"/>
      <c r="AG174" s="119"/>
      <c r="AH174" s="119"/>
      <c r="AI174" s="119"/>
      <c r="AJ174" s="125"/>
      <c r="AK174" s="200" t="s">
        <v>378</v>
      </c>
      <c r="AL174" s="201"/>
      <c r="AM174" s="202"/>
      <c r="AN174" s="101" t="s">
        <v>379</v>
      </c>
      <c r="AO174" s="101" t="s">
        <v>358</v>
      </c>
      <c r="AP174" s="41">
        <f>S173+U173+W173</f>
        <v>0.33</v>
      </c>
      <c r="AQ174" s="204"/>
      <c r="AT174" s="8"/>
      <c r="AU174" s="8"/>
    </row>
    <row r="175" spans="1:47" ht="28.5" customHeight="1">
      <c r="A175" s="171"/>
      <c r="B175" s="134"/>
      <c r="C175" s="128"/>
      <c r="D175" s="282"/>
      <c r="E175" s="134"/>
      <c r="F175" s="134"/>
      <c r="G175" s="285"/>
      <c r="H175" s="285"/>
      <c r="I175" s="122"/>
      <c r="J175" s="292"/>
      <c r="K175" s="119"/>
      <c r="L175" s="119"/>
      <c r="M175" s="119"/>
      <c r="N175" s="119"/>
      <c r="O175" s="119"/>
      <c r="P175" s="119"/>
      <c r="Q175" s="119"/>
      <c r="R175" s="119"/>
      <c r="S175" s="119"/>
      <c r="T175" s="119"/>
      <c r="U175" s="119"/>
      <c r="V175" s="119"/>
      <c r="W175" s="119"/>
      <c r="X175" s="119"/>
      <c r="Y175" s="119"/>
      <c r="Z175" s="119"/>
      <c r="AA175" s="119"/>
      <c r="AB175" s="119"/>
      <c r="AC175" s="119"/>
      <c r="AD175" s="119"/>
      <c r="AE175" s="119"/>
      <c r="AF175" s="119"/>
      <c r="AG175" s="119"/>
      <c r="AH175" s="119"/>
      <c r="AI175" s="119"/>
      <c r="AJ175" s="125"/>
      <c r="AK175" s="194" t="s">
        <v>380</v>
      </c>
      <c r="AL175" s="195"/>
      <c r="AM175" s="196"/>
      <c r="AN175" s="104" t="s">
        <v>381</v>
      </c>
      <c r="AO175" s="104" t="s">
        <v>361</v>
      </c>
      <c r="AP175" s="41">
        <f>Y173+AA173+AC173</f>
        <v>0.33329999999999999</v>
      </c>
      <c r="AQ175" s="204"/>
      <c r="AT175" s="8"/>
      <c r="AU175" s="8"/>
    </row>
    <row r="176" spans="1:47" ht="28.5" customHeight="1" thickBot="1">
      <c r="A176" s="172"/>
      <c r="B176" s="135"/>
      <c r="C176" s="129"/>
      <c r="D176" s="283"/>
      <c r="E176" s="135"/>
      <c r="F176" s="135"/>
      <c r="G176" s="286"/>
      <c r="H176" s="286"/>
      <c r="I176" s="123"/>
      <c r="J176" s="293"/>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6"/>
      <c r="AK176" s="197" t="s">
        <v>75</v>
      </c>
      <c r="AL176" s="198"/>
      <c r="AM176" s="199"/>
      <c r="AN176" s="43" t="s">
        <v>75</v>
      </c>
      <c r="AO176" s="43" t="s">
        <v>75</v>
      </c>
      <c r="AP176" s="44">
        <f>AE173+AG173+AI173</f>
        <v>0</v>
      </c>
      <c r="AQ176" s="205"/>
      <c r="AT176" s="8"/>
      <c r="AU176" s="8"/>
    </row>
    <row r="177" spans="1:47" ht="15" customHeight="1" thickBo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45" t="s">
        <v>300</v>
      </c>
      <c r="AO177" s="46"/>
      <c r="AP177" s="47"/>
      <c r="AQ177" s="6">
        <f>AVERAGE(AQ145:AQ176)</f>
        <v>0.64914999999999989</v>
      </c>
      <c r="AT177" s="8"/>
      <c r="AU177" s="8"/>
    </row>
    <row r="178" spans="1:47" ht="1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row>
    <row r="179" spans="1:47" ht="1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row>
    <row r="180" spans="1:47" ht="15.75" customHeight="1" thickBo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row>
    <row r="181" spans="1:47" ht="18.75" thickBot="1">
      <c r="A181" s="288" t="s">
        <v>382</v>
      </c>
      <c r="B181" s="289"/>
      <c r="C181" s="289"/>
      <c r="D181" s="289"/>
      <c r="E181" s="289"/>
      <c r="F181" s="289"/>
      <c r="G181" s="289"/>
      <c r="H181" s="289"/>
      <c r="I181" s="289"/>
      <c r="J181" s="289"/>
      <c r="K181" s="289"/>
      <c r="L181" s="289"/>
      <c r="M181" s="289"/>
      <c r="N181" s="289"/>
      <c r="O181" s="289"/>
      <c r="P181" s="289"/>
      <c r="Q181" s="26"/>
      <c r="R181" s="297">
        <f>AVERAGE(AQ177+AS134)</f>
        <v>1.2525425925925924</v>
      </c>
      <c r="S181" s="297"/>
      <c r="T181" s="297"/>
      <c r="U181" s="297"/>
      <c r="V181" s="297"/>
      <c r="W181" s="297"/>
      <c r="X181" s="297"/>
      <c r="Y181" s="297"/>
      <c r="Z181" s="297"/>
      <c r="AA181" s="297"/>
      <c r="AB181" s="297"/>
      <c r="AC181" s="297"/>
      <c r="AD181" s="297"/>
      <c r="AE181" s="297"/>
      <c r="AF181" s="297"/>
      <c r="AG181" s="297"/>
      <c r="AH181" s="297"/>
      <c r="AI181" s="298"/>
      <c r="AJ181" s="16"/>
      <c r="AK181" s="13"/>
      <c r="AL181" s="14"/>
      <c r="AM181" s="14"/>
      <c r="AN181" s="14"/>
      <c r="AO181" s="14"/>
      <c r="AP181" s="14"/>
      <c r="AQ181" s="14"/>
      <c r="AR181" s="14"/>
      <c r="AS181" s="21"/>
      <c r="AT181" s="8"/>
      <c r="AU181" s="8"/>
    </row>
    <row r="182" spans="1:47">
      <c r="A182" s="13"/>
      <c r="B182" s="290"/>
      <c r="C182" s="290"/>
      <c r="D182" s="290"/>
      <c r="E182" s="14"/>
      <c r="F182" s="14"/>
      <c r="G182" s="14"/>
      <c r="H182" s="14"/>
      <c r="I182" s="14"/>
      <c r="J182" s="290"/>
      <c r="K182" s="290"/>
      <c r="L182" s="290"/>
      <c r="M182" s="290"/>
      <c r="N182" s="290"/>
      <c r="O182" s="290"/>
      <c r="P182" s="290"/>
      <c r="Q182" s="290"/>
      <c r="R182" s="290"/>
      <c r="S182" s="290"/>
      <c r="T182" s="290"/>
      <c r="U182" s="290"/>
      <c r="V182" s="290"/>
      <c r="W182" s="299"/>
      <c r="X182" s="299"/>
      <c r="Y182" s="299"/>
      <c r="Z182" s="299"/>
      <c r="AA182" s="299"/>
      <c r="AB182" s="299"/>
      <c r="AC182" s="299"/>
      <c r="AD182" s="299"/>
      <c r="AE182" s="299"/>
      <c r="AF182" s="299"/>
      <c r="AG182" s="8"/>
      <c r="AH182" s="8"/>
      <c r="AI182" s="8"/>
      <c r="AJ182" s="8"/>
      <c r="AK182" s="20"/>
      <c r="AL182" s="14"/>
      <c r="AM182" s="14"/>
      <c r="AN182" s="14"/>
      <c r="AO182" s="14"/>
      <c r="AP182" s="14"/>
      <c r="AQ182" s="14"/>
      <c r="AR182" s="14"/>
      <c r="AS182" s="21"/>
      <c r="AT182" s="8"/>
      <c r="AU182" s="8"/>
    </row>
    <row r="183" spans="1:47">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4"/>
      <c r="AM183" s="14"/>
      <c r="AN183" s="14"/>
      <c r="AO183" s="14"/>
      <c r="AP183" s="14"/>
      <c r="AQ183" s="14"/>
      <c r="AR183" s="14"/>
      <c r="AS183" s="13"/>
      <c r="AT183" s="8"/>
      <c r="AU183" s="8"/>
    </row>
    <row r="184" spans="1:47" ht="18">
      <c r="A184" s="294" t="s">
        <v>383</v>
      </c>
      <c r="B184" s="294"/>
      <c r="C184" s="294"/>
      <c r="D184" s="294"/>
      <c r="E184" s="294"/>
      <c r="F184" s="294"/>
      <c r="G184" s="294"/>
      <c r="H184" s="294"/>
      <c r="I184" s="294"/>
      <c r="J184" s="294"/>
      <c r="K184" s="294"/>
      <c r="L184" s="294"/>
      <c r="M184" s="294"/>
      <c r="N184" s="294"/>
      <c r="O184" s="294"/>
      <c r="P184" s="294"/>
      <c r="Q184" s="294"/>
      <c r="R184" s="294"/>
      <c r="S184" s="294"/>
      <c r="T184" s="294"/>
      <c r="U184" s="294"/>
      <c r="V184" s="294"/>
      <c r="W184" s="294"/>
      <c r="X184" s="294"/>
      <c r="Y184" s="294"/>
      <c r="Z184" s="294"/>
      <c r="AA184" s="294"/>
      <c r="AB184" s="294"/>
      <c r="AC184" s="294"/>
      <c r="AD184" s="294"/>
      <c r="AE184" s="294"/>
      <c r="AF184" s="294"/>
      <c r="AG184" s="294"/>
      <c r="AH184" s="294"/>
      <c r="AI184" s="294"/>
      <c r="AJ184" s="294"/>
      <c r="AK184" s="294"/>
      <c r="AL184" s="13"/>
      <c r="AM184" s="13"/>
      <c r="AN184" s="13"/>
      <c r="AO184" s="13"/>
      <c r="AP184" s="13"/>
      <c r="AQ184" s="13"/>
      <c r="AR184" s="13"/>
      <c r="AS184" s="13"/>
      <c r="AT184" s="8"/>
      <c r="AU184" s="8"/>
    </row>
    <row r="185" spans="1:47" ht="15.75" thickBot="1">
      <c r="A185" s="295"/>
      <c r="B185" s="295"/>
      <c r="C185" s="295"/>
      <c r="D185" s="295"/>
      <c r="E185" s="295"/>
      <c r="F185" s="295"/>
      <c r="G185" s="295"/>
      <c r="H185" s="295"/>
      <c r="I185" s="295"/>
      <c r="J185" s="295"/>
      <c r="K185" s="295"/>
      <c r="L185" s="295"/>
      <c r="M185" s="295"/>
      <c r="N185" s="295"/>
      <c r="O185" s="295"/>
      <c r="P185" s="295"/>
      <c r="Q185" s="295"/>
      <c r="R185" s="295"/>
      <c r="S185" s="295"/>
      <c r="T185" s="295"/>
      <c r="U185" s="295"/>
      <c r="V185" s="295"/>
      <c r="W185" s="295"/>
      <c r="X185" s="295"/>
      <c r="Y185" s="295"/>
      <c r="Z185" s="295"/>
      <c r="AA185" s="295"/>
      <c r="AB185" s="295"/>
      <c r="AC185" s="295"/>
      <c r="AD185" s="295"/>
      <c r="AE185" s="295"/>
      <c r="AF185" s="295"/>
      <c r="AG185" s="295"/>
      <c r="AH185" s="295"/>
      <c r="AI185" s="295"/>
      <c r="AJ185" s="295"/>
      <c r="AK185" s="295"/>
      <c r="AL185" s="13"/>
      <c r="AM185" s="13"/>
      <c r="AN185" s="13"/>
      <c r="AO185" s="13"/>
      <c r="AP185" s="13"/>
      <c r="AQ185" s="13"/>
      <c r="AR185" s="13"/>
      <c r="AS185" s="14"/>
      <c r="AT185" s="8"/>
      <c r="AU185" s="8"/>
    </row>
    <row r="186" spans="1:47" ht="86.25" customHeight="1" thickBot="1">
      <c r="A186" s="27" t="s">
        <v>384</v>
      </c>
      <c r="B186" s="27" t="s">
        <v>385</v>
      </c>
      <c r="C186" s="87" t="s">
        <v>386</v>
      </c>
      <c r="D186" s="296" t="s">
        <v>387</v>
      </c>
      <c r="E186" s="296"/>
      <c r="F186" s="79" t="s">
        <v>388</v>
      </c>
      <c r="G186" s="85" t="s">
        <v>389</v>
      </c>
      <c r="AL186" s="18"/>
      <c r="AM186" s="21"/>
      <c r="AN186" s="21"/>
      <c r="AO186" s="21"/>
      <c r="AP186" s="21"/>
      <c r="AQ186" s="21"/>
      <c r="AR186" s="14"/>
      <c r="AS186" s="14"/>
      <c r="AT186" s="8"/>
      <c r="AU186" s="8"/>
    </row>
    <row r="187" spans="1:47" ht="15.75" thickBot="1">
      <c r="A187" s="78">
        <v>1</v>
      </c>
      <c r="B187" s="84">
        <v>44592</v>
      </c>
      <c r="C187" s="88" t="s">
        <v>390</v>
      </c>
      <c r="D187" s="280" t="s">
        <v>295</v>
      </c>
      <c r="E187" s="280"/>
      <c r="F187" s="80" t="s">
        <v>295</v>
      </c>
      <c r="G187" s="86" t="s">
        <v>295</v>
      </c>
      <c r="AL187" s="18"/>
      <c r="AM187" s="21"/>
      <c r="AN187" s="21"/>
      <c r="AO187" s="21"/>
      <c r="AP187" s="21"/>
      <c r="AQ187" s="21"/>
      <c r="AR187" s="14"/>
      <c r="AS187" s="14"/>
      <c r="AT187" s="8"/>
      <c r="AU187" s="8"/>
    </row>
    <row r="188" spans="1:47" ht="187.5" customHeight="1" thickBot="1">
      <c r="A188" s="78">
        <v>2</v>
      </c>
      <c r="B188" s="84">
        <v>44764</v>
      </c>
      <c r="C188" s="88" t="s">
        <v>391</v>
      </c>
      <c r="D188" s="280" t="s">
        <v>392</v>
      </c>
      <c r="E188" s="280"/>
      <c r="F188" s="80" t="s">
        <v>393</v>
      </c>
      <c r="G188" s="92">
        <v>44592</v>
      </c>
      <c r="AL188" s="18"/>
      <c r="AM188" s="21"/>
      <c r="AN188" s="21"/>
      <c r="AO188" s="21"/>
      <c r="AP188" s="21"/>
      <c r="AQ188" s="21"/>
      <c r="AR188" s="14"/>
      <c r="AS188" s="14"/>
      <c r="AT188" s="8"/>
      <c r="AU188" s="8"/>
    </row>
    <row r="189" spans="1:47" ht="15.75" thickBot="1">
      <c r="A189" s="28"/>
      <c r="B189" s="78"/>
      <c r="C189" s="88"/>
      <c r="D189" s="280" t="s">
        <v>394</v>
      </c>
      <c r="E189" s="280"/>
      <c r="F189" s="80"/>
      <c r="G189" s="86"/>
      <c r="AL189" s="18"/>
      <c r="AM189" s="21"/>
      <c r="AN189" s="21"/>
      <c r="AO189" s="21"/>
      <c r="AP189" s="21"/>
      <c r="AQ189" s="21"/>
      <c r="AR189" s="14"/>
      <c r="AS189" s="14"/>
      <c r="AT189" s="8"/>
      <c r="AU189" s="8"/>
    </row>
    <row r="190" spans="1:47" ht="15.75" thickBot="1">
      <c r="A190" s="28"/>
      <c r="B190" s="78"/>
      <c r="C190" s="88"/>
      <c r="D190" s="280"/>
      <c r="E190" s="280"/>
      <c r="F190" s="80"/>
      <c r="G190" s="86"/>
      <c r="AL190" s="18"/>
      <c r="AM190" s="21"/>
      <c r="AN190" s="21"/>
      <c r="AO190" s="21"/>
      <c r="AP190" s="21"/>
      <c r="AQ190" s="21"/>
      <c r="AR190" s="14"/>
      <c r="AS190" s="14"/>
      <c r="AT190" s="8"/>
      <c r="AU190" s="8"/>
    </row>
    <row r="191" spans="1:47" ht="15.75" thickBot="1">
      <c r="A191" s="28"/>
      <c r="B191" s="78"/>
      <c r="C191" s="88"/>
      <c r="D191" s="280"/>
      <c r="E191" s="280"/>
      <c r="F191" s="80"/>
      <c r="G191" s="86"/>
      <c r="AL191" s="18"/>
      <c r="AM191" s="21"/>
      <c r="AN191" s="21"/>
      <c r="AO191" s="21"/>
      <c r="AP191" s="21"/>
      <c r="AQ191" s="21"/>
      <c r="AR191" s="14"/>
      <c r="AS191" s="14"/>
      <c r="AT191" s="8"/>
      <c r="AU191" s="8"/>
    </row>
    <row r="192" spans="1:47" ht="15.75" thickBot="1">
      <c r="A192" s="28"/>
      <c r="B192" s="78"/>
      <c r="C192" s="88"/>
      <c r="D192" s="280"/>
      <c r="E192" s="280"/>
      <c r="F192" s="80"/>
      <c r="G192" s="86"/>
      <c r="AL192" s="18"/>
      <c r="AM192" s="21"/>
      <c r="AN192" s="21"/>
      <c r="AO192" s="21"/>
      <c r="AP192" s="21"/>
      <c r="AQ192" s="21"/>
      <c r="AR192" s="14"/>
      <c r="AS192" s="14"/>
      <c r="AT192" s="8"/>
      <c r="AU192" s="8"/>
    </row>
    <row r="193" spans="1:47" ht="15.75" thickBot="1">
      <c r="A193" s="28"/>
      <c r="B193" s="78"/>
      <c r="C193" s="88"/>
      <c r="D193" s="280"/>
      <c r="E193" s="280"/>
      <c r="F193" s="80"/>
      <c r="G193" s="86"/>
      <c r="AL193" s="18"/>
      <c r="AM193" s="21"/>
      <c r="AN193" s="21"/>
      <c r="AO193" s="21"/>
      <c r="AP193" s="21"/>
      <c r="AQ193" s="21"/>
      <c r="AR193" s="14"/>
      <c r="AS193" s="14"/>
      <c r="AT193" s="8"/>
      <c r="AU193" s="8"/>
    </row>
    <row r="194" spans="1:47" ht="15.75" thickBot="1">
      <c r="A194" s="28"/>
      <c r="B194" s="78"/>
      <c r="C194" s="88"/>
      <c r="D194" s="280"/>
      <c r="E194" s="280"/>
      <c r="F194" s="80"/>
      <c r="G194" s="86"/>
      <c r="AL194" s="18"/>
      <c r="AM194" s="21"/>
      <c r="AN194" s="21"/>
      <c r="AO194" s="21"/>
      <c r="AP194" s="21"/>
      <c r="AQ194" s="21"/>
      <c r="AR194" s="14"/>
      <c r="AS194" s="14"/>
      <c r="AT194" s="8"/>
      <c r="AU194" s="8"/>
    </row>
    <row r="195" spans="1:47" ht="15.75" thickBot="1">
      <c r="A195" s="28"/>
      <c r="B195" s="28"/>
      <c r="C195" s="88"/>
      <c r="D195" s="280"/>
      <c r="E195" s="280"/>
      <c r="F195" s="80"/>
      <c r="G195" s="86"/>
      <c r="AL195" s="18"/>
      <c r="AM195" s="21"/>
      <c r="AN195" s="21"/>
      <c r="AO195" s="21"/>
      <c r="AP195" s="21"/>
      <c r="AQ195" s="21"/>
      <c r="AR195" s="14"/>
      <c r="AS195" s="14"/>
      <c r="AT195" s="8"/>
      <c r="AU195" s="8"/>
    </row>
    <row r="196" spans="1:47">
      <c r="A196" s="13"/>
      <c r="B196" s="290"/>
      <c r="C196" s="290"/>
      <c r="D196" s="290"/>
      <c r="E196" s="14"/>
      <c r="F196" s="14"/>
      <c r="G196"/>
      <c r="AL196" s="18"/>
      <c r="AM196" s="21"/>
      <c r="AN196" s="21"/>
      <c r="AO196" s="21"/>
      <c r="AP196" s="21"/>
      <c r="AQ196" s="21"/>
      <c r="AR196" s="14"/>
      <c r="AS196" s="14"/>
      <c r="AT196" s="8"/>
      <c r="AU196" s="8"/>
    </row>
    <row r="197" spans="1:47" ht="15" customHeight="1" thickBot="1">
      <c r="A197" s="13"/>
      <c r="B197" s="13"/>
      <c r="C197" s="13"/>
      <c r="D197" s="13"/>
      <c r="F197" s="13"/>
      <c r="G197" s="13"/>
      <c r="I197"/>
      <c r="AP197" s="21"/>
      <c r="AQ197" s="21"/>
      <c r="AR197" s="14"/>
      <c r="AS197" s="14"/>
      <c r="AT197" s="8"/>
      <c r="AU197" s="8"/>
    </row>
    <row r="198" spans="1:47" ht="15" customHeight="1" thickTop="1" thickBot="1">
      <c r="A198" s="287" t="s">
        <v>395</v>
      </c>
      <c r="B198" s="287"/>
      <c r="C198" s="287"/>
      <c r="D198" s="287"/>
      <c r="E198" s="287" t="s">
        <v>396</v>
      </c>
      <c r="F198" s="287"/>
      <c r="G198" s="287"/>
      <c r="H198" s="287"/>
      <c r="I198" s="287" t="s">
        <v>397</v>
      </c>
      <c r="J198" s="287"/>
      <c r="K198" s="287"/>
      <c r="L198" s="287"/>
      <c r="AS198" s="14"/>
      <c r="AT198" s="8"/>
      <c r="AU198" s="8"/>
    </row>
    <row r="199" spans="1:47" ht="16.5" thickTop="1" thickBot="1">
      <c r="A199" s="287"/>
      <c r="B199" s="287"/>
      <c r="C199" s="287"/>
      <c r="D199" s="287"/>
      <c r="E199" s="287"/>
      <c r="F199" s="287"/>
      <c r="G199" s="287"/>
      <c r="H199" s="287"/>
      <c r="I199" s="287"/>
      <c r="J199" s="287"/>
      <c r="K199" s="287"/>
      <c r="L199" s="287"/>
      <c r="AS199" s="14"/>
      <c r="AT199" s="8"/>
      <c r="AU199" s="8"/>
    </row>
    <row r="200" spans="1:47" ht="15.75" customHeight="1" thickTop="1" thickBot="1">
      <c r="A200" s="287"/>
      <c r="B200" s="287"/>
      <c r="C200" s="287"/>
      <c r="D200" s="287"/>
      <c r="E200" s="287"/>
      <c r="F200" s="287"/>
      <c r="G200" s="287"/>
      <c r="H200" s="287"/>
      <c r="I200" s="287"/>
      <c r="J200" s="287"/>
      <c r="K200" s="287"/>
      <c r="L200" s="287"/>
      <c r="AS200" s="14"/>
      <c r="AT200" s="8"/>
      <c r="AU200" s="8"/>
    </row>
    <row r="201" spans="1:47" ht="15.75" customHeight="1" thickTop="1" thickBot="1">
      <c r="A201" s="112" t="s">
        <v>398</v>
      </c>
      <c r="B201" s="112"/>
      <c r="C201" s="112"/>
      <c r="D201" s="112"/>
      <c r="E201" s="112" t="s">
        <v>399</v>
      </c>
      <c r="F201" s="112"/>
      <c r="G201" s="112"/>
      <c r="H201" s="112"/>
      <c r="I201" s="89" t="s">
        <v>400</v>
      </c>
      <c r="J201" s="113" t="s">
        <v>401</v>
      </c>
      <c r="K201" s="113"/>
      <c r="L201" s="113"/>
      <c r="M201" s="90"/>
      <c r="N201" s="90"/>
      <c r="O201" s="90"/>
      <c r="P201" s="90"/>
      <c r="Q201" s="90"/>
      <c r="R201" s="90"/>
      <c r="S201" s="90"/>
      <c r="T201" s="90"/>
      <c r="U201" s="90"/>
      <c r="V201" s="90"/>
      <c r="W201" s="91"/>
      <c r="AS201" s="14"/>
      <c r="AT201" s="8"/>
      <c r="AU201" s="8"/>
    </row>
    <row r="202" spans="1:47" ht="15.75" customHeight="1" thickTop="1" thickBot="1">
      <c r="A202" s="89" t="s">
        <v>400</v>
      </c>
      <c r="B202" s="113" t="s">
        <v>402</v>
      </c>
      <c r="C202" s="113"/>
      <c r="D202" s="113"/>
      <c r="E202" s="89" t="s">
        <v>400</v>
      </c>
      <c r="F202" s="113"/>
      <c r="G202" s="113"/>
      <c r="H202" s="113"/>
      <c r="I202" s="89" t="s">
        <v>400</v>
      </c>
      <c r="J202" s="113"/>
      <c r="K202" s="113"/>
      <c r="L202" s="113"/>
      <c r="M202" s="90"/>
      <c r="N202" s="90"/>
      <c r="O202" s="90"/>
      <c r="P202" s="90"/>
      <c r="Q202" s="90"/>
      <c r="R202" s="90"/>
      <c r="S202" s="90"/>
      <c r="T202" s="90"/>
      <c r="U202" s="90"/>
      <c r="V202" s="90"/>
      <c r="W202" s="91"/>
      <c r="AS202" s="14"/>
      <c r="AT202" s="8"/>
      <c r="AU202" s="8"/>
    </row>
    <row r="203" spans="1:47" ht="16.5" thickTop="1" thickBot="1">
      <c r="A203" s="89" t="s">
        <v>403</v>
      </c>
      <c r="B203" s="114">
        <v>44861</v>
      </c>
      <c r="C203" s="114"/>
      <c r="D203" s="114"/>
      <c r="E203" s="89" t="s">
        <v>404</v>
      </c>
      <c r="F203" s="114"/>
      <c r="G203" s="114"/>
      <c r="H203" s="114"/>
      <c r="I203" s="89" t="s">
        <v>400</v>
      </c>
      <c r="J203" s="115"/>
      <c r="K203" s="116"/>
      <c r="L203" s="117"/>
      <c r="AS203" s="14"/>
      <c r="AT203" s="8"/>
      <c r="AU203" s="8"/>
    </row>
    <row r="204" spans="1:47" ht="16.5" thickTop="1" thickBot="1">
      <c r="A204" s="112" t="s">
        <v>405</v>
      </c>
      <c r="B204" s="112"/>
      <c r="C204" s="112"/>
      <c r="D204" s="112"/>
      <c r="E204" s="112" t="s">
        <v>399</v>
      </c>
      <c r="F204" s="112"/>
      <c r="G204" s="112"/>
      <c r="H204" s="112"/>
      <c r="I204" s="89" t="s">
        <v>400</v>
      </c>
      <c r="J204" s="115"/>
      <c r="K204" s="116"/>
      <c r="L204" s="117"/>
      <c r="AP204" s="21"/>
      <c r="AQ204" s="21"/>
      <c r="AR204" s="14"/>
      <c r="AS204" s="14"/>
      <c r="AT204" s="8"/>
      <c r="AU204" s="8"/>
    </row>
    <row r="205" spans="1:47" ht="16.5" thickTop="1" thickBot="1">
      <c r="A205" s="89" t="s">
        <v>400</v>
      </c>
      <c r="B205" s="113" t="s">
        <v>406</v>
      </c>
      <c r="C205" s="113"/>
      <c r="D205" s="113"/>
      <c r="E205" s="89" t="s">
        <v>400</v>
      </c>
      <c r="F205" s="113"/>
      <c r="G205" s="113"/>
      <c r="H205" s="113"/>
      <c r="I205" s="89" t="s">
        <v>400</v>
      </c>
      <c r="J205" s="115"/>
      <c r="K205" s="116"/>
      <c r="L205" s="117"/>
      <c r="AP205" s="21"/>
      <c r="AQ205" s="21"/>
      <c r="AR205" s="14"/>
      <c r="AS205" s="14"/>
      <c r="AT205" s="8"/>
      <c r="AU205" s="8"/>
    </row>
    <row r="206" spans="1:47" ht="16.5" thickTop="1" thickBot="1">
      <c r="A206" s="89" t="s">
        <v>403</v>
      </c>
      <c r="B206" s="114">
        <v>44861</v>
      </c>
      <c r="C206" s="114"/>
      <c r="D206" s="114"/>
      <c r="E206" s="89" t="s">
        <v>404</v>
      </c>
      <c r="F206" s="114"/>
      <c r="G206" s="114"/>
      <c r="H206" s="114"/>
      <c r="I206" s="89" t="s">
        <v>400</v>
      </c>
      <c r="J206" s="115"/>
      <c r="K206" s="116"/>
      <c r="L206" s="117"/>
      <c r="AP206" s="21"/>
      <c r="AQ206" s="21"/>
      <c r="AR206" s="14"/>
      <c r="AS206" s="14"/>
      <c r="AT206" s="8"/>
      <c r="AU206" s="8"/>
    </row>
    <row r="207" spans="1:47" ht="16.5" thickTop="1" thickBot="1">
      <c r="A207" s="112"/>
      <c r="B207" s="112"/>
      <c r="C207" s="112"/>
      <c r="D207" s="112"/>
      <c r="E207" s="112" t="s">
        <v>407</v>
      </c>
      <c r="F207" s="112"/>
      <c r="G207" s="112"/>
      <c r="H207" s="112"/>
      <c r="I207" s="89" t="s">
        <v>400</v>
      </c>
      <c r="J207" s="115"/>
      <c r="K207" s="116"/>
      <c r="L207" s="117"/>
      <c r="AP207" s="21"/>
      <c r="AQ207" s="21"/>
      <c r="AR207" s="14"/>
      <c r="AS207" s="14"/>
      <c r="AT207" s="8"/>
      <c r="AU207" s="8"/>
    </row>
    <row r="208" spans="1:47" ht="16.5" thickTop="1" thickBot="1">
      <c r="A208" s="89" t="s">
        <v>400</v>
      </c>
      <c r="B208" s="113"/>
      <c r="C208" s="113"/>
      <c r="D208" s="113"/>
      <c r="E208" s="89" t="s">
        <v>400</v>
      </c>
      <c r="F208" s="113" t="s">
        <v>408</v>
      </c>
      <c r="G208" s="113"/>
      <c r="H208" s="113"/>
      <c r="I208" s="89" t="s">
        <v>400</v>
      </c>
      <c r="J208" s="115"/>
      <c r="K208" s="116"/>
      <c r="L208" s="117"/>
      <c r="AP208" s="21"/>
      <c r="AQ208" s="21"/>
      <c r="AR208" s="14"/>
      <c r="AS208" s="14"/>
      <c r="AT208" s="8"/>
      <c r="AU208" s="8"/>
    </row>
    <row r="209" spans="1:47" ht="16.5" thickTop="1" thickBot="1">
      <c r="A209" s="89" t="s">
        <v>403</v>
      </c>
      <c r="B209" s="114"/>
      <c r="C209" s="114"/>
      <c r="D209" s="114"/>
      <c r="E209" s="89" t="s">
        <v>404</v>
      </c>
      <c r="F209" s="114">
        <v>44861</v>
      </c>
      <c r="G209" s="114"/>
      <c r="H209" s="114"/>
      <c r="I209" s="89" t="s">
        <v>400</v>
      </c>
      <c r="J209" s="115"/>
      <c r="K209" s="116"/>
      <c r="L209" s="117"/>
      <c r="AP209" s="21"/>
      <c r="AQ209" s="21"/>
      <c r="AR209" s="14"/>
      <c r="AS209" s="14"/>
      <c r="AT209" s="8"/>
      <c r="AU209" s="8"/>
    </row>
    <row r="210" spans="1:47" ht="15.75" thickTop="1">
      <c r="A210" s="13"/>
      <c r="B210" s="13"/>
      <c r="C210" s="13"/>
      <c r="D210" s="13"/>
      <c r="E210" s="13"/>
      <c r="F210" s="13"/>
      <c r="G210" s="13"/>
      <c r="H210" s="13"/>
      <c r="I210" s="13"/>
      <c r="J210" s="13"/>
      <c r="K210" s="13"/>
      <c r="L210" s="13"/>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21"/>
      <c r="AN210" s="21"/>
      <c r="AO210" s="21"/>
      <c r="AP210" s="21"/>
      <c r="AQ210" s="21"/>
      <c r="AR210" s="14"/>
      <c r="AS210" s="14"/>
      <c r="AT210" s="8"/>
      <c r="AU210" s="8"/>
    </row>
    <row r="211" spans="1:47">
      <c r="A211" s="13"/>
      <c r="B211" s="13"/>
      <c r="C211" s="13"/>
      <c r="D211" s="13"/>
      <c r="E211" s="13"/>
      <c r="F211" s="13"/>
      <c r="G211" s="13"/>
      <c r="H211" s="13"/>
      <c r="I211" s="13"/>
      <c r="J211" s="13"/>
      <c r="K211" s="13"/>
      <c r="L211" s="13"/>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21"/>
      <c r="AN211" s="21"/>
      <c r="AO211" s="21"/>
      <c r="AP211" s="21"/>
      <c r="AQ211" s="21"/>
      <c r="AR211" s="14"/>
      <c r="AS211" s="14"/>
      <c r="AT211" s="8"/>
      <c r="AU211" s="8"/>
    </row>
    <row r="212" spans="1:47">
      <c r="A212" s="13"/>
      <c r="B212" s="13"/>
      <c r="C212" s="13"/>
      <c r="D212" s="13"/>
      <c r="E212" s="13"/>
      <c r="F212" s="13"/>
      <c r="G212" s="13"/>
      <c r="H212" s="13"/>
      <c r="I212" s="13"/>
      <c r="J212" s="13"/>
      <c r="K212" s="13"/>
      <c r="L212" s="13"/>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21"/>
      <c r="AM212" s="21"/>
      <c r="AN212" s="21"/>
      <c r="AO212" s="21"/>
      <c r="AP212" s="21"/>
      <c r="AQ212" s="21"/>
      <c r="AR212" s="14"/>
      <c r="AS212" s="14"/>
      <c r="AT212" s="8"/>
      <c r="AU212" s="8"/>
    </row>
    <row r="213" spans="1:47">
      <c r="A213" s="13"/>
      <c r="B213" s="13"/>
      <c r="C213" s="13"/>
      <c r="D213" s="13"/>
      <c r="E213" s="13"/>
      <c r="F213" s="13"/>
      <c r="G213" s="13"/>
      <c r="H213" s="13"/>
      <c r="I213" s="13"/>
      <c r="J213" s="13"/>
      <c r="K213" s="13"/>
      <c r="L213" s="13"/>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21"/>
      <c r="AM213" s="21"/>
      <c r="AN213" s="21"/>
      <c r="AO213" s="21"/>
      <c r="AP213" s="21"/>
      <c r="AQ213" s="21"/>
      <c r="AR213" s="14"/>
      <c r="AS213" s="14"/>
      <c r="AT213" s="8"/>
      <c r="AU213" s="8"/>
    </row>
    <row r="214" spans="1:47">
      <c r="A214" s="13"/>
      <c r="B214" s="13"/>
      <c r="C214" s="13"/>
      <c r="D214" s="13"/>
      <c r="E214" s="13"/>
      <c r="F214" s="13"/>
      <c r="G214" s="13"/>
      <c r="H214" s="13"/>
      <c r="I214" s="13"/>
      <c r="J214" s="13"/>
      <c r="K214" s="13"/>
      <c r="L214" s="13"/>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21"/>
      <c r="AM214" s="21"/>
      <c r="AN214" s="21"/>
      <c r="AO214" s="21"/>
      <c r="AP214" s="21"/>
      <c r="AQ214" s="21"/>
      <c r="AR214" s="14"/>
      <c r="AS214" s="14"/>
      <c r="AT214" s="8"/>
      <c r="AU214" s="8"/>
    </row>
    <row r="215" spans="1:47">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row>
    <row r="216" spans="1:47">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row>
    <row r="217" spans="1:4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row>
    <row r="218" spans="1:47">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row>
    <row r="219" spans="1:47">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row>
    <row r="220" spans="1:47">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row>
    <row r="221" spans="1:47">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row>
    <row r="222" spans="1:47">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row>
    <row r="223" spans="1:47">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row>
  </sheetData>
  <sheetProtection formatCells="0" formatColumns="0" formatRows="0" insertColumns="0" insertHyperlinks="0" deleteColumns="0" deleteRows="0" sort="0" autoFilter="0" pivotTables="0"/>
  <mergeCells count="1421">
    <mergeCell ref="E165:E168"/>
    <mergeCell ref="G169:G172"/>
    <mergeCell ref="B1:AQ2"/>
    <mergeCell ref="B3:AQ4"/>
    <mergeCell ref="A1:A4"/>
    <mergeCell ref="I24:I25"/>
    <mergeCell ref="H26:H29"/>
    <mergeCell ref="I26:I29"/>
    <mergeCell ref="H114:H117"/>
    <mergeCell ref="I114:I117"/>
    <mergeCell ref="H118:H121"/>
    <mergeCell ref="I118:I121"/>
    <mergeCell ref="H122:H125"/>
    <mergeCell ref="I122:I125"/>
    <mergeCell ref="O157:O160"/>
    <mergeCell ref="AJ165:AJ168"/>
    <mergeCell ref="H165:H168"/>
    <mergeCell ref="L165:L168"/>
    <mergeCell ref="M165:M168"/>
    <mergeCell ref="AH165:AH168"/>
    <mergeCell ref="AI165:AI168"/>
    <mergeCell ref="V165:V168"/>
    <mergeCell ref="W165:W168"/>
    <mergeCell ref="AB165:AB168"/>
    <mergeCell ref="L157:L160"/>
    <mergeCell ref="M157:M160"/>
    <mergeCell ref="AC145:AC148"/>
    <mergeCell ref="AD145:AD148"/>
    <mergeCell ref="AE145:AE148"/>
    <mergeCell ref="F98:F101"/>
    <mergeCell ref="G126:G129"/>
    <mergeCell ref="G98:G101"/>
    <mergeCell ref="E141:E144"/>
    <mergeCell ref="M169:M172"/>
    <mergeCell ref="H126:H129"/>
    <mergeCell ref="E173:E176"/>
    <mergeCell ref="F141:F144"/>
    <mergeCell ref="A184:AK184"/>
    <mergeCell ref="A185:AK185"/>
    <mergeCell ref="D186:E186"/>
    <mergeCell ref="D187:E187"/>
    <mergeCell ref="D188:E188"/>
    <mergeCell ref="R181:AI181"/>
    <mergeCell ref="W182:AF182"/>
    <mergeCell ref="V173:V176"/>
    <mergeCell ref="I157:I160"/>
    <mergeCell ref="I141:I144"/>
    <mergeCell ref="H141:H144"/>
    <mergeCell ref="G141:G144"/>
    <mergeCell ref="P157:P160"/>
    <mergeCell ref="Q157:Q160"/>
    <mergeCell ref="R157:R160"/>
    <mergeCell ref="S157:S160"/>
    <mergeCell ref="T157:T160"/>
    <mergeCell ref="F157:F160"/>
    <mergeCell ref="V157:V160"/>
    <mergeCell ref="W157:W160"/>
    <mergeCell ref="K173:K176"/>
    <mergeCell ref="J169:J172"/>
    <mergeCell ref="AG145:AG148"/>
    <mergeCell ref="AH145:AH148"/>
    <mergeCell ref="F165:F168"/>
    <mergeCell ref="F169:F172"/>
    <mergeCell ref="F173:F176"/>
    <mergeCell ref="G165:G168"/>
    <mergeCell ref="AF173:AF176"/>
    <mergeCell ref="B165:B168"/>
    <mergeCell ref="B169:B172"/>
    <mergeCell ref="B173:B176"/>
    <mergeCell ref="P173:P176"/>
    <mergeCell ref="Q173:Q176"/>
    <mergeCell ref="R173:R176"/>
    <mergeCell ref="H173:H176"/>
    <mergeCell ref="A201:D201"/>
    <mergeCell ref="A198:D200"/>
    <mergeCell ref="A204:D204"/>
    <mergeCell ref="B202:D202"/>
    <mergeCell ref="B203:D203"/>
    <mergeCell ref="F202:H202"/>
    <mergeCell ref="F203:H203"/>
    <mergeCell ref="E204:H204"/>
    <mergeCell ref="A181:P181"/>
    <mergeCell ref="B182:D182"/>
    <mergeCell ref="J182:O182"/>
    <mergeCell ref="P182:V182"/>
    <mergeCell ref="E201:H201"/>
    <mergeCell ref="E198:H200"/>
    <mergeCell ref="I198:L200"/>
    <mergeCell ref="J201:L201"/>
    <mergeCell ref="J202:L202"/>
    <mergeCell ref="B196:D196"/>
    <mergeCell ref="D193:E193"/>
    <mergeCell ref="D194:E194"/>
    <mergeCell ref="D195:E195"/>
    <mergeCell ref="A165:A176"/>
    <mergeCell ref="J173:J176"/>
    <mergeCell ref="L169:L172"/>
    <mergeCell ref="AS114:AS117"/>
    <mergeCell ref="W173:W176"/>
    <mergeCell ref="D189:E189"/>
    <mergeCell ref="D190:E190"/>
    <mergeCell ref="D191:E191"/>
    <mergeCell ref="D192:E192"/>
    <mergeCell ref="AI145:AI148"/>
    <mergeCell ref="AF165:AF168"/>
    <mergeCell ref="AG165:AG168"/>
    <mergeCell ref="X173:X176"/>
    <mergeCell ref="Y173:Y176"/>
    <mergeCell ref="AC165:AC168"/>
    <mergeCell ref="P165:P168"/>
    <mergeCell ref="Q165:Q168"/>
    <mergeCell ref="C165:D168"/>
    <mergeCell ref="C169:D172"/>
    <mergeCell ref="C173:D176"/>
    <mergeCell ref="C157:D160"/>
    <mergeCell ref="U173:U176"/>
    <mergeCell ref="AG173:AG176"/>
    <mergeCell ref="AH173:AH176"/>
    <mergeCell ref="G173:G176"/>
    <mergeCell ref="AC173:AC176"/>
    <mergeCell ref="AD173:AD176"/>
    <mergeCell ref="E169:E172"/>
    <mergeCell ref="I173:I176"/>
    <mergeCell ref="J165:J168"/>
    <mergeCell ref="I165:I168"/>
    <mergeCell ref="R165:R168"/>
    <mergeCell ref="I169:I172"/>
    <mergeCell ref="H169:H172"/>
    <mergeCell ref="AE173:AE176"/>
    <mergeCell ref="AI161:AI164"/>
    <mergeCell ref="A19:AS19"/>
    <mergeCell ref="J24:J25"/>
    <mergeCell ref="K24:K25"/>
    <mergeCell ref="L24:L25"/>
    <mergeCell ref="M24:M25"/>
    <mergeCell ref="AP134:AR134"/>
    <mergeCell ref="A24:A25"/>
    <mergeCell ref="B24:B25"/>
    <mergeCell ref="C24:C25"/>
    <mergeCell ref="E24:E25"/>
    <mergeCell ref="AQ24:AQ25"/>
    <mergeCell ref="AE157:AE160"/>
    <mergeCell ref="I126:I129"/>
    <mergeCell ref="I102:I105"/>
    <mergeCell ref="G24:G25"/>
    <mergeCell ref="H24:H25"/>
    <mergeCell ref="I98:I101"/>
    <mergeCell ref="A137:AS137"/>
    <mergeCell ref="A141:A144"/>
    <mergeCell ref="W130:W133"/>
    <mergeCell ref="AM114:AM117"/>
    <mergeCell ref="AN114:AN117"/>
    <mergeCell ref="J153:J156"/>
    <mergeCell ref="K153:K156"/>
    <mergeCell ref="P130:P133"/>
    <mergeCell ref="Q130:Q133"/>
    <mergeCell ref="AC130:AC133"/>
    <mergeCell ref="R130:R133"/>
    <mergeCell ref="S130:S133"/>
    <mergeCell ref="T130:T133"/>
    <mergeCell ref="U130:U133"/>
    <mergeCell ref="L173:L176"/>
    <mergeCell ref="J141:AJ141"/>
    <mergeCell ref="J142:K143"/>
    <mergeCell ref="L142:M143"/>
    <mergeCell ref="N142:O143"/>
    <mergeCell ref="P142:Q143"/>
    <mergeCell ref="R142:S143"/>
    <mergeCell ref="T142:U143"/>
    <mergeCell ref="V142:W143"/>
    <mergeCell ref="X142:Y143"/>
    <mergeCell ref="Z142:AA143"/>
    <mergeCell ref="AB142:AC143"/>
    <mergeCell ref="AD142:AE143"/>
    <mergeCell ref="AF142:AG143"/>
    <mergeCell ref="AD165:AD168"/>
    <mergeCell ref="AE165:AE168"/>
    <mergeCell ref="J157:J160"/>
    <mergeCell ref="P169:P172"/>
    <mergeCell ref="X145:X148"/>
    <mergeCell ref="Y145:Y148"/>
    <mergeCell ref="Z145:Z148"/>
    <mergeCell ref="AF145:AF148"/>
    <mergeCell ref="T165:T168"/>
    <mergeCell ref="U165:U168"/>
    <mergeCell ref="S165:S168"/>
    <mergeCell ref="K169:K172"/>
    <mergeCell ref="Q169:Q172"/>
    <mergeCell ref="R169:R172"/>
    <mergeCell ref="X169:X172"/>
    <mergeCell ref="U169:U172"/>
    <mergeCell ref="AA145:AA148"/>
    <mergeCell ref="AI157:AI160"/>
    <mergeCell ref="AQ143:AQ144"/>
    <mergeCell ref="AA173:AA176"/>
    <mergeCell ref="AB173:AB176"/>
    <mergeCell ref="T169:T172"/>
    <mergeCell ref="X157:X160"/>
    <mergeCell ref="I130:I133"/>
    <mergeCell ref="U157:U160"/>
    <mergeCell ref="V169:V172"/>
    <mergeCell ref="W169:W172"/>
    <mergeCell ref="I145:I148"/>
    <mergeCell ref="J145:J148"/>
    <mergeCell ref="K145:K148"/>
    <mergeCell ref="L145:L148"/>
    <mergeCell ref="M145:M148"/>
    <mergeCell ref="N145:N148"/>
    <mergeCell ref="O145:O148"/>
    <mergeCell ref="P145:P148"/>
    <mergeCell ref="Q145:Q148"/>
    <mergeCell ref="R145:R148"/>
    <mergeCell ref="S145:S148"/>
    <mergeCell ref="T145:T148"/>
    <mergeCell ref="I153:I156"/>
    <mergeCell ref="J130:J133"/>
    <mergeCell ref="K130:K133"/>
    <mergeCell ref="V130:V133"/>
    <mergeCell ref="W149:W152"/>
    <mergeCell ref="S161:S164"/>
    <mergeCell ref="T161:T164"/>
    <mergeCell ref="U161:U164"/>
    <mergeCell ref="V161:V164"/>
    <mergeCell ref="W161:W164"/>
    <mergeCell ref="K165:K168"/>
    <mergeCell ref="AJ122:AJ125"/>
    <mergeCell ref="AK122:AK125"/>
    <mergeCell ref="AL122:AL125"/>
    <mergeCell ref="AA122:AA125"/>
    <mergeCell ref="AB122:AB125"/>
    <mergeCell ref="AC122:AC125"/>
    <mergeCell ref="AD122:AD125"/>
    <mergeCell ref="AE122:AE125"/>
    <mergeCell ref="AF122:AF125"/>
    <mergeCell ref="U145:U148"/>
    <mergeCell ref="V145:V148"/>
    <mergeCell ref="W145:W148"/>
    <mergeCell ref="AP143:AP144"/>
    <mergeCell ref="AH142:AI143"/>
    <mergeCell ref="AJ142:AJ144"/>
    <mergeCell ref="AK126:AK129"/>
    <mergeCell ref="AL126:AL129"/>
    <mergeCell ref="AJ145:AJ148"/>
    <mergeCell ref="AK167:AM167"/>
    <mergeCell ref="AK168:AM168"/>
    <mergeCell ref="AK157:AM157"/>
    <mergeCell ref="AA157:AA160"/>
    <mergeCell ref="AC157:AC160"/>
    <mergeCell ref="X165:X168"/>
    <mergeCell ref="Y165:Y168"/>
    <mergeCell ref="Z165:Z168"/>
    <mergeCell ref="AA165:AA168"/>
    <mergeCell ref="AJ161:AJ164"/>
    <mergeCell ref="AH161:AH164"/>
    <mergeCell ref="AK165:AM165"/>
    <mergeCell ref="AK166:AM166"/>
    <mergeCell ref="AI102:AI105"/>
    <mergeCell ref="AJ102:AJ105"/>
    <mergeCell ref="Q126:Q129"/>
    <mergeCell ref="R126:R129"/>
    <mergeCell ref="AD114:AD117"/>
    <mergeCell ref="AE114:AE117"/>
    <mergeCell ref="AF114:AF117"/>
    <mergeCell ref="AM118:AM121"/>
    <mergeCell ref="AK141:AQ142"/>
    <mergeCell ref="AK143:AM144"/>
    <mergeCell ref="AN143:AN144"/>
    <mergeCell ref="AO143:AO144"/>
    <mergeCell ref="AK158:AM158"/>
    <mergeCell ref="AK159:AM159"/>
    <mergeCell ref="AK160:AM160"/>
    <mergeCell ref="AK145:AM145"/>
    <mergeCell ref="AQ145:AQ148"/>
    <mergeCell ref="Z130:Z133"/>
    <mergeCell ref="AB157:AB160"/>
    <mergeCell ref="T118:T121"/>
    <mergeCell ref="X118:X121"/>
    <mergeCell ref="Y118:Y121"/>
    <mergeCell ref="Z118:Z121"/>
    <mergeCell ref="AC118:AC121"/>
    <mergeCell ref="AD118:AD121"/>
    <mergeCell ref="AE118:AE121"/>
    <mergeCell ref="AF118:AF121"/>
    <mergeCell ref="AM122:AM125"/>
    <mergeCell ref="AN122:AN125"/>
    <mergeCell ref="AG122:AG125"/>
    <mergeCell ref="AH122:AH125"/>
    <mergeCell ref="AI122:AI125"/>
    <mergeCell ref="AN118:AN121"/>
    <mergeCell ref="AS118:AS121"/>
    <mergeCell ref="AG118:AG121"/>
    <mergeCell ref="AH118:AH121"/>
    <mergeCell ref="AI118:AI121"/>
    <mergeCell ref="AJ118:AJ121"/>
    <mergeCell ref="AK118:AK121"/>
    <mergeCell ref="AL118:AL121"/>
    <mergeCell ref="AA118:AA121"/>
    <mergeCell ref="AB118:AB121"/>
    <mergeCell ref="AK146:AM146"/>
    <mergeCell ref="AK147:AM147"/>
    <mergeCell ref="AK148:AM148"/>
    <mergeCell ref="AK149:AM149"/>
    <mergeCell ref="AQ149:AQ152"/>
    <mergeCell ref="AK150:AM150"/>
    <mergeCell ref="AK151:AM151"/>
    <mergeCell ref="AK152:AM152"/>
    <mergeCell ref="AB145:AB148"/>
    <mergeCell ref="AI149:AI152"/>
    <mergeCell ref="AJ149:AJ152"/>
    <mergeCell ref="AG114:AG117"/>
    <mergeCell ref="AH114:AH117"/>
    <mergeCell ref="AI114:AI117"/>
    <mergeCell ref="AJ114:AJ117"/>
    <mergeCell ref="AK114:AK117"/>
    <mergeCell ref="AL114:AL117"/>
    <mergeCell ref="AA114:AA117"/>
    <mergeCell ref="AB114:AB117"/>
    <mergeCell ref="AC114:AC117"/>
    <mergeCell ref="H98:H101"/>
    <mergeCell ref="K102:K105"/>
    <mergeCell ref="L102:L105"/>
    <mergeCell ref="M102:M105"/>
    <mergeCell ref="T114:T117"/>
    <mergeCell ref="O122:O125"/>
    <mergeCell ref="P122:P125"/>
    <mergeCell ref="Q122:Q125"/>
    <mergeCell ref="O114:O117"/>
    <mergeCell ref="S114:S117"/>
    <mergeCell ref="O118:O121"/>
    <mergeCell ref="P118:P121"/>
    <mergeCell ref="AK98:AK101"/>
    <mergeCell ref="AL98:AL101"/>
    <mergeCell ref="AA98:AA101"/>
    <mergeCell ref="AB98:AB101"/>
    <mergeCell ref="AC98:AC101"/>
    <mergeCell ref="AD98:AD101"/>
    <mergeCell ref="AE98:AE101"/>
    <mergeCell ref="AF98:AF101"/>
    <mergeCell ref="J118:J121"/>
    <mergeCell ref="U118:U121"/>
    <mergeCell ref="V118:V121"/>
    <mergeCell ref="K118:K121"/>
    <mergeCell ref="L118:L121"/>
    <mergeCell ref="K122:K125"/>
    <mergeCell ref="L122:L125"/>
    <mergeCell ref="M122:M125"/>
    <mergeCell ref="AS130:AS133"/>
    <mergeCell ref="AL130:AL133"/>
    <mergeCell ref="AM130:AM133"/>
    <mergeCell ref="AN130:AN133"/>
    <mergeCell ref="AD130:AD133"/>
    <mergeCell ref="AE130:AE133"/>
    <mergeCell ref="AF130:AF133"/>
    <mergeCell ref="AG130:AG133"/>
    <mergeCell ref="AJ130:AJ133"/>
    <mergeCell ref="AK130:AK133"/>
    <mergeCell ref="AH130:AH133"/>
    <mergeCell ref="AI130:AI133"/>
    <mergeCell ref="AC126:AC129"/>
    <mergeCell ref="AD126:AD129"/>
    <mergeCell ref="S126:S129"/>
    <mergeCell ref="T126:T129"/>
    <mergeCell ref="U126:U129"/>
    <mergeCell ref="X130:X133"/>
    <mergeCell ref="Y130:Y133"/>
    <mergeCell ref="L130:L133"/>
    <mergeCell ref="M130:M133"/>
    <mergeCell ref="N130:N133"/>
    <mergeCell ref="O130:O133"/>
    <mergeCell ref="W118:W121"/>
    <mergeCell ref="Q118:Q121"/>
    <mergeCell ref="R118:R121"/>
    <mergeCell ref="AS122:AS125"/>
    <mergeCell ref="AN98:AN101"/>
    <mergeCell ref="AS98:AS101"/>
    <mergeCell ref="AM98:AM101"/>
    <mergeCell ref="AS126:AS129"/>
    <mergeCell ref="AN126:AN129"/>
    <mergeCell ref="W126:W129"/>
    <mergeCell ref="X126:X129"/>
    <mergeCell ref="AM126:AM129"/>
    <mergeCell ref="AG126:AG129"/>
    <mergeCell ref="AH126:AH129"/>
    <mergeCell ref="AI126:AI129"/>
    <mergeCell ref="AJ126:AJ129"/>
    <mergeCell ref="Y126:Y129"/>
    <mergeCell ref="Z126:Z129"/>
    <mergeCell ref="AA126:AA129"/>
    <mergeCell ref="AG110:AG113"/>
    <mergeCell ref="AH110:AH113"/>
    <mergeCell ref="AI110:AI113"/>
    <mergeCell ref="AJ110:AJ113"/>
    <mergeCell ref="AK110:AK113"/>
    <mergeCell ref="AL110:AL113"/>
    <mergeCell ref="AM110:AM113"/>
    <mergeCell ref="AH98:AH101"/>
    <mergeCell ref="AI98:AI101"/>
    <mergeCell ref="AJ98:AJ101"/>
    <mergeCell ref="AG106:AG109"/>
    <mergeCell ref="AK102:AK105"/>
    <mergeCell ref="AL102:AL105"/>
    <mergeCell ref="AM102:AM105"/>
    <mergeCell ref="AN102:AN105"/>
    <mergeCell ref="AS102:AS105"/>
    <mergeCell ref="AI106:AI10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98:X101"/>
    <mergeCell ref="X82:X85"/>
    <mergeCell ref="AB78:AB81"/>
    <mergeCell ref="AH82:AH85"/>
    <mergeCell ref="AI82:AI85"/>
    <mergeCell ref="AJ82:AJ85"/>
    <mergeCell ref="AK82:AK85"/>
    <mergeCell ref="AL82:AL85"/>
    <mergeCell ref="AM30:AM33"/>
    <mergeCell ref="AN30:AN33"/>
    <mergeCell ref="AH94:AH97"/>
    <mergeCell ref="AI94:AI97"/>
    <mergeCell ref="AJ94:AJ97"/>
    <mergeCell ref="AK94:AK97"/>
    <mergeCell ref="AL94:AL97"/>
    <mergeCell ref="AM94:AM97"/>
    <mergeCell ref="Z23:AA24"/>
    <mergeCell ref="AB23:AC24"/>
    <mergeCell ref="N23:O24"/>
    <mergeCell ref="P23:Q24"/>
    <mergeCell ref="D24:D25"/>
    <mergeCell ref="A23:E23"/>
    <mergeCell ref="F23:M23"/>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F24:F25"/>
    <mergeCell ref="F26:F29"/>
    <mergeCell ref="G26:G29"/>
    <mergeCell ref="AK176:AM176"/>
    <mergeCell ref="AQ165:AQ168"/>
    <mergeCell ref="AQ157:AQ160"/>
    <mergeCell ref="AQ173:AQ176"/>
    <mergeCell ref="AK153:AM153"/>
    <mergeCell ref="AQ153:AQ156"/>
    <mergeCell ref="AK154:AM154"/>
    <mergeCell ref="AK155:AM155"/>
    <mergeCell ref="AK156:AM156"/>
    <mergeCell ref="AK161:AM161"/>
    <mergeCell ref="AQ161:AQ164"/>
    <mergeCell ref="AK162:AM162"/>
    <mergeCell ref="AK163:AM163"/>
    <mergeCell ref="AK164:AM164"/>
    <mergeCell ref="AQ169:AQ172"/>
    <mergeCell ref="A22:M2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M173:M176"/>
    <mergeCell ref="N165:N168"/>
    <mergeCell ref="O165:O168"/>
    <mergeCell ref="N169:N172"/>
    <mergeCell ref="O169:O172"/>
    <mergeCell ref="N173:N176"/>
    <mergeCell ref="O173:O176"/>
    <mergeCell ref="AK169:AM169"/>
    <mergeCell ref="AK170:AM170"/>
    <mergeCell ref="AK171:AM171"/>
    <mergeCell ref="AK172:AM172"/>
    <mergeCell ref="AJ169:AJ172"/>
    <mergeCell ref="AJ173:AJ176"/>
    <mergeCell ref="Y169:Y172"/>
    <mergeCell ref="Z169:Z172"/>
    <mergeCell ref="Z173:Z176"/>
    <mergeCell ref="S169:S172"/>
    <mergeCell ref="AA169:AA172"/>
    <mergeCell ref="AB169:AB172"/>
    <mergeCell ref="AH169:AH172"/>
    <mergeCell ref="AC169:AC172"/>
    <mergeCell ref="AD169:AD172"/>
    <mergeCell ref="AE169:AE172"/>
    <mergeCell ref="AF169:AF172"/>
    <mergeCell ref="AG169:AG172"/>
    <mergeCell ref="AI169:AI172"/>
    <mergeCell ref="S173:S176"/>
    <mergeCell ref="T173:T176"/>
    <mergeCell ref="AI173:AI176"/>
    <mergeCell ref="AK173:AM173"/>
    <mergeCell ref="AK174:AM174"/>
    <mergeCell ref="AK175:AM175"/>
    <mergeCell ref="A126:A129"/>
    <mergeCell ref="B126:B129"/>
    <mergeCell ref="C126:C129"/>
    <mergeCell ref="D126:D129"/>
    <mergeCell ref="E126:E129"/>
    <mergeCell ref="AE126:AE129"/>
    <mergeCell ref="AF126:AF129"/>
    <mergeCell ref="N98:N101"/>
    <mergeCell ref="O98:O101"/>
    <mergeCell ref="P98:P101"/>
    <mergeCell ref="Q98:Q101"/>
    <mergeCell ref="A26:A125"/>
    <mergeCell ref="B26:B125"/>
    <mergeCell ref="C26:C125"/>
    <mergeCell ref="D26:D125"/>
    <mergeCell ref="E26:E125"/>
    <mergeCell ref="F102:F105"/>
    <mergeCell ref="G102:G105"/>
    <mergeCell ref="H102:H105"/>
    <mergeCell ref="Y94:Y97"/>
    <mergeCell ref="Z94:Z97"/>
    <mergeCell ref="AA94:AA97"/>
    <mergeCell ref="AB94:AB97"/>
    <mergeCell ref="AC94:AC97"/>
    <mergeCell ref="J98:J101"/>
    <mergeCell ref="K98:K101"/>
    <mergeCell ref="L98:L101"/>
    <mergeCell ref="M98:M101"/>
    <mergeCell ref="V126:V129"/>
    <mergeCell ref="S102:S105"/>
    <mergeCell ref="T102:T105"/>
    <mergeCell ref="M118:M121"/>
    <mergeCell ref="U102:U105"/>
    <mergeCell ref="V102:V105"/>
    <mergeCell ref="W102:W105"/>
    <mergeCell ref="X102:X105"/>
    <mergeCell ref="Y102:Y105"/>
    <mergeCell ref="Z102:Z105"/>
    <mergeCell ref="AA102:AA105"/>
    <mergeCell ref="J102:J105"/>
    <mergeCell ref="P114:P117"/>
    <mergeCell ref="Q114:Q117"/>
    <mergeCell ref="R114:R117"/>
    <mergeCell ref="O102:O105"/>
    <mergeCell ref="P102:P105"/>
    <mergeCell ref="Q102:Q105"/>
    <mergeCell ref="R102:R105"/>
    <mergeCell ref="W106:W109"/>
    <mergeCell ref="N102:N105"/>
    <mergeCell ref="U114:U117"/>
    <mergeCell ref="V114:V117"/>
    <mergeCell ref="W114:W117"/>
    <mergeCell ref="X114:X117"/>
    <mergeCell ref="Y114:Y117"/>
    <mergeCell ref="Z114:Z117"/>
    <mergeCell ref="P106:P109"/>
    <mergeCell ref="Q106:Q109"/>
    <mergeCell ref="R106:R109"/>
    <mergeCell ref="S106:S109"/>
    <mergeCell ref="T106:T109"/>
    <mergeCell ref="U106:U109"/>
    <mergeCell ref="V106:V109"/>
    <mergeCell ref="C153:D156"/>
    <mergeCell ref="C161:D164"/>
    <mergeCell ref="K126:K129"/>
    <mergeCell ref="L126:L129"/>
    <mergeCell ref="N126:N129"/>
    <mergeCell ref="O126:O129"/>
    <mergeCell ref="P126:P129"/>
    <mergeCell ref="J126:J129"/>
    <mergeCell ref="AB126:AB129"/>
    <mergeCell ref="AE110:AE113"/>
    <mergeCell ref="AF110:AF113"/>
    <mergeCell ref="J114:J117"/>
    <mergeCell ref="K114:K117"/>
    <mergeCell ref="L114:L117"/>
    <mergeCell ref="M114:M117"/>
    <mergeCell ref="N114:N117"/>
    <mergeCell ref="M126:M129"/>
    <mergeCell ref="AA130:AA133"/>
    <mergeCell ref="AB130:AB133"/>
    <mergeCell ref="N122:N125"/>
    <mergeCell ref="U122:U125"/>
    <mergeCell ref="V122:V125"/>
    <mergeCell ref="W122:W125"/>
    <mergeCell ref="X122:X125"/>
    <mergeCell ref="Y122:Y125"/>
    <mergeCell ref="Z122:Z125"/>
    <mergeCell ref="S118:S121"/>
    <mergeCell ref="N118:N121"/>
    <mergeCell ref="R122:R125"/>
    <mergeCell ref="S122:S125"/>
    <mergeCell ref="T122:T125"/>
    <mergeCell ref="J122:J125"/>
    <mergeCell ref="A145:A164"/>
    <mergeCell ref="B145:B148"/>
    <mergeCell ref="E145:E148"/>
    <mergeCell ref="F145:F148"/>
    <mergeCell ref="B153:B156"/>
    <mergeCell ref="E153:E156"/>
    <mergeCell ref="F153:F156"/>
    <mergeCell ref="B161:B164"/>
    <mergeCell ref="E161:E164"/>
    <mergeCell ref="F161:F164"/>
    <mergeCell ref="D130:D133"/>
    <mergeCell ref="F130:F133"/>
    <mergeCell ref="G130:G133"/>
    <mergeCell ref="H130:H133"/>
    <mergeCell ref="G114:G117"/>
    <mergeCell ref="F118:F121"/>
    <mergeCell ref="G118:G121"/>
    <mergeCell ref="F122:F125"/>
    <mergeCell ref="G122:G125"/>
    <mergeCell ref="A130:A133"/>
    <mergeCell ref="B130:B133"/>
    <mergeCell ref="C130:C133"/>
    <mergeCell ref="E157:E160"/>
    <mergeCell ref="B157:B160"/>
    <mergeCell ref="C141:D144"/>
    <mergeCell ref="G161:G164"/>
    <mergeCell ref="H161:H164"/>
    <mergeCell ref="B141:B144"/>
    <mergeCell ref="F114:F117"/>
    <mergeCell ref="E130:E133"/>
    <mergeCell ref="F126:F129"/>
    <mergeCell ref="C145:D148"/>
    <mergeCell ref="F110:F113"/>
    <mergeCell ref="G110:G113"/>
    <mergeCell ref="H110:H113"/>
    <mergeCell ref="I110:I113"/>
    <mergeCell ref="J110:J113"/>
    <mergeCell ref="K110:K113"/>
    <mergeCell ref="L110:L113"/>
    <mergeCell ref="M110:M113"/>
    <mergeCell ref="N110:N113"/>
    <mergeCell ref="O110:O113"/>
    <mergeCell ref="P110:P113"/>
    <mergeCell ref="Q110:Q113"/>
    <mergeCell ref="R110:R113"/>
    <mergeCell ref="S110:S113"/>
    <mergeCell ref="T110:T113"/>
    <mergeCell ref="U110:U113"/>
    <mergeCell ref="Y106:Y109"/>
    <mergeCell ref="V110:V113"/>
    <mergeCell ref="W110:W113"/>
    <mergeCell ref="X110:X113"/>
    <mergeCell ref="Y110:Y113"/>
    <mergeCell ref="X106:X109"/>
    <mergeCell ref="F106:F109"/>
    <mergeCell ref="G106:G109"/>
    <mergeCell ref="H106:H109"/>
    <mergeCell ref="I106:I109"/>
    <mergeCell ref="J106:J109"/>
    <mergeCell ref="K106:K109"/>
    <mergeCell ref="L106:L109"/>
    <mergeCell ref="M106:M109"/>
    <mergeCell ref="N106:N109"/>
    <mergeCell ref="O106:O109"/>
    <mergeCell ref="AB102:AB105"/>
    <mergeCell ref="AC102:AC105"/>
    <mergeCell ref="AD102:AD105"/>
    <mergeCell ref="AE102:AE105"/>
    <mergeCell ref="AF102:AF105"/>
    <mergeCell ref="AG102:AG105"/>
    <mergeCell ref="AH102:AH105"/>
    <mergeCell ref="AH106:AH109"/>
    <mergeCell ref="AE78:AE81"/>
    <mergeCell ref="AF78:AF81"/>
    <mergeCell ref="AG78:AG81"/>
    <mergeCell ref="AH78:AH81"/>
    <mergeCell ref="Y86:Y89"/>
    <mergeCell ref="Z86:Z89"/>
    <mergeCell ref="AA86:AA89"/>
    <mergeCell ref="AB86:AB89"/>
    <mergeCell ref="AC86:AC89"/>
    <mergeCell ref="AD86:AD89"/>
    <mergeCell ref="Z106:Z109"/>
    <mergeCell ref="AA106:AA109"/>
    <mergeCell ref="AB106:AB109"/>
    <mergeCell ref="AD106:AD109"/>
    <mergeCell ref="AE106:AE109"/>
    <mergeCell ref="AF106:AF109"/>
    <mergeCell ref="AA82:AA85"/>
    <mergeCell ref="AB82:AB85"/>
    <mergeCell ref="AG98:AG101"/>
    <mergeCell ref="Z98:Z101"/>
    <mergeCell ref="AK78:AK81"/>
    <mergeCell ref="AN78:AN81"/>
    <mergeCell ref="AS78:AS81"/>
    <mergeCell ref="F78:F81"/>
    <mergeCell ref="G78:G81"/>
    <mergeCell ref="H78:H81"/>
    <mergeCell ref="I78:I81"/>
    <mergeCell ref="J78:J81"/>
    <mergeCell ref="K78:K81"/>
    <mergeCell ref="L78:L81"/>
    <mergeCell ref="M78:M81"/>
    <mergeCell ref="N78:N81"/>
    <mergeCell ref="O78:O81"/>
    <mergeCell ref="P78:P81"/>
    <mergeCell ref="Q78:Q81"/>
    <mergeCell ref="R78:R81"/>
    <mergeCell ref="S78:S81"/>
    <mergeCell ref="T78:T81"/>
    <mergeCell ref="U78:U81"/>
    <mergeCell ref="V78:V81"/>
    <mergeCell ref="W78:W81"/>
    <mergeCell ref="X78:X81"/>
    <mergeCell ref="Y78:Y81"/>
    <mergeCell ref="Z78:Z81"/>
    <mergeCell ref="AA78:AA81"/>
    <mergeCell ref="U82:U85"/>
    <mergeCell ref="V82:V85"/>
    <mergeCell ref="W82:W85"/>
    <mergeCell ref="AJ106:AJ109"/>
    <mergeCell ref="AK106:AK109"/>
    <mergeCell ref="AS110:AS113"/>
    <mergeCell ref="AI78:AI81"/>
    <mergeCell ref="AJ78:AJ81"/>
    <mergeCell ref="AL78:AL81"/>
    <mergeCell ref="AM78:AM81"/>
    <mergeCell ref="AC82:AC85"/>
    <mergeCell ref="AL106:AL109"/>
    <mergeCell ref="AM106:AM109"/>
    <mergeCell ref="AN106:AN109"/>
    <mergeCell ref="AS106:AS109"/>
    <mergeCell ref="Z110:Z113"/>
    <mergeCell ref="AA110:AA113"/>
    <mergeCell ref="AB110:AB113"/>
    <mergeCell ref="AC110:AC113"/>
    <mergeCell ref="AD110:AD113"/>
    <mergeCell ref="AN110:AN113"/>
    <mergeCell ref="AM82:AM85"/>
    <mergeCell ref="AN82:AN85"/>
    <mergeCell ref="AS82:AS85"/>
    <mergeCell ref="Z82:Z85"/>
    <mergeCell ref="AC78:AC81"/>
    <mergeCell ref="AD78:AD81"/>
    <mergeCell ref="AS86:AS89"/>
    <mergeCell ref="AD82:AD85"/>
    <mergeCell ref="AE82:AE85"/>
    <mergeCell ref="AF82:AF85"/>
    <mergeCell ref="AG82:AG85"/>
    <mergeCell ref="F86:F89"/>
    <mergeCell ref="G86:G89"/>
    <mergeCell ref="H86:H89"/>
    <mergeCell ref="I86:I89"/>
    <mergeCell ref="J86:J89"/>
    <mergeCell ref="K86:K89"/>
    <mergeCell ref="L86:L89"/>
    <mergeCell ref="M86:M89"/>
    <mergeCell ref="N86:N89"/>
    <mergeCell ref="O86:O89"/>
    <mergeCell ref="P86:P89"/>
    <mergeCell ref="Q86:Q89"/>
    <mergeCell ref="R86:R89"/>
    <mergeCell ref="S86:S89"/>
    <mergeCell ref="T86:T89"/>
    <mergeCell ref="U86:U89"/>
    <mergeCell ref="Y82:Y85"/>
    <mergeCell ref="F82:F85"/>
    <mergeCell ref="G82:G85"/>
    <mergeCell ref="H82:H85"/>
    <mergeCell ref="I82:I85"/>
    <mergeCell ref="J82:J85"/>
    <mergeCell ref="K82:K85"/>
    <mergeCell ref="L82:L85"/>
    <mergeCell ref="M82:M85"/>
    <mergeCell ref="N82:N85"/>
    <mergeCell ref="O82:O85"/>
    <mergeCell ref="P82:P85"/>
    <mergeCell ref="Q82:Q85"/>
    <mergeCell ref="R82:R85"/>
    <mergeCell ref="S82:S85"/>
    <mergeCell ref="T82:T85"/>
    <mergeCell ref="F90:F93"/>
    <mergeCell ref="G90:G93"/>
    <mergeCell ref="H90:H93"/>
    <mergeCell ref="I90:I93"/>
    <mergeCell ref="J90:J93"/>
    <mergeCell ref="K90:K93"/>
    <mergeCell ref="L90:L93"/>
    <mergeCell ref="M90:M93"/>
    <mergeCell ref="N90:N93"/>
    <mergeCell ref="O90:O93"/>
    <mergeCell ref="P90:P93"/>
    <mergeCell ref="Q90:Q93"/>
    <mergeCell ref="R90:R93"/>
    <mergeCell ref="S90:S93"/>
    <mergeCell ref="T90:T93"/>
    <mergeCell ref="U90:U93"/>
    <mergeCell ref="V90:V93"/>
    <mergeCell ref="W90:W93"/>
    <mergeCell ref="X90:X93"/>
    <mergeCell ref="Y90:Y93"/>
    <mergeCell ref="Z90:Z93"/>
    <mergeCell ref="AA90:AA93"/>
    <mergeCell ref="AE86:AE89"/>
    <mergeCell ref="AF86:AF89"/>
    <mergeCell ref="AG86:AG89"/>
    <mergeCell ref="AH86:AH89"/>
    <mergeCell ref="AI86:AI89"/>
    <mergeCell ref="AJ86:AJ89"/>
    <mergeCell ref="AK86:AK89"/>
    <mergeCell ref="AL86:AL89"/>
    <mergeCell ref="AM86:AM89"/>
    <mergeCell ref="AS94:AS97"/>
    <mergeCell ref="AK90:AK93"/>
    <mergeCell ref="AL90:AL93"/>
    <mergeCell ref="AM90:AM93"/>
    <mergeCell ref="AN90:AN93"/>
    <mergeCell ref="AS90:AS93"/>
    <mergeCell ref="W94:W97"/>
    <mergeCell ref="X94:X97"/>
    <mergeCell ref="AB90:AB93"/>
    <mergeCell ref="AC90:AC93"/>
    <mergeCell ref="AD90:AD93"/>
    <mergeCell ref="AE90:AE93"/>
    <mergeCell ref="AF90:AF93"/>
    <mergeCell ref="AG90:AG93"/>
    <mergeCell ref="AH90:AH93"/>
    <mergeCell ref="AD94:AD97"/>
    <mergeCell ref="AE94:AE97"/>
    <mergeCell ref="AF94:AF97"/>
    <mergeCell ref="F94:F97"/>
    <mergeCell ref="G94:G97"/>
    <mergeCell ref="H94:H97"/>
    <mergeCell ref="I94:I97"/>
    <mergeCell ref="J94:J97"/>
    <mergeCell ref="K94:K97"/>
    <mergeCell ref="L94:L97"/>
    <mergeCell ref="M94:M97"/>
    <mergeCell ref="N94:N97"/>
    <mergeCell ref="O94:O97"/>
    <mergeCell ref="P94:P97"/>
    <mergeCell ref="Q94:Q97"/>
    <mergeCell ref="R94:R97"/>
    <mergeCell ref="S94:S97"/>
    <mergeCell ref="T94:T97"/>
    <mergeCell ref="U94:U97"/>
    <mergeCell ref="V94:V97"/>
    <mergeCell ref="F30:F33"/>
    <mergeCell ref="G30:G33"/>
    <mergeCell ref="H30:H33"/>
    <mergeCell ref="I30:I33"/>
    <mergeCell ref="J30:J33"/>
    <mergeCell ref="K30:K33"/>
    <mergeCell ref="L30:L33"/>
    <mergeCell ref="M30:M33"/>
    <mergeCell ref="N30:N33"/>
    <mergeCell ref="O30:O33"/>
    <mergeCell ref="P30:P33"/>
    <mergeCell ref="Q30:Q33"/>
    <mergeCell ref="R30:R33"/>
    <mergeCell ref="S30:S33"/>
    <mergeCell ref="T30:T33"/>
    <mergeCell ref="U30:U33"/>
    <mergeCell ref="V30:V33"/>
    <mergeCell ref="W30:W33"/>
    <mergeCell ref="X30:X33"/>
    <mergeCell ref="Y30:Y33"/>
    <mergeCell ref="Z30:Z33"/>
    <mergeCell ref="AA30:AA33"/>
    <mergeCell ref="AB30:AB33"/>
    <mergeCell ref="AC30:AC33"/>
    <mergeCell ref="AD30:AD33"/>
    <mergeCell ref="AE30:AE33"/>
    <mergeCell ref="R98:R101"/>
    <mergeCell ref="S98:S101"/>
    <mergeCell ref="T98:T101"/>
    <mergeCell ref="U98:U101"/>
    <mergeCell ref="V98:V101"/>
    <mergeCell ref="W98:W101"/>
    <mergeCell ref="Y98:Y101"/>
    <mergeCell ref="AG94:AG97"/>
    <mergeCell ref="AF30:AF33"/>
    <mergeCell ref="AG30:AG33"/>
    <mergeCell ref="AF34:AF37"/>
    <mergeCell ref="AG34:AG37"/>
    <mergeCell ref="W42:W45"/>
    <mergeCell ref="X42:X45"/>
    <mergeCell ref="Y42:Y45"/>
    <mergeCell ref="Z42:Z45"/>
    <mergeCell ref="AA42:AA45"/>
    <mergeCell ref="AB42:AB45"/>
    <mergeCell ref="AC42:AC45"/>
    <mergeCell ref="AD42:AD45"/>
    <mergeCell ref="AE42:AE45"/>
    <mergeCell ref="AG42:AG45"/>
    <mergeCell ref="AF46:AF49"/>
    <mergeCell ref="AN94:AN97"/>
    <mergeCell ref="AI90:AI93"/>
    <mergeCell ref="AJ90:AJ93"/>
    <mergeCell ref="AN86:AN89"/>
    <mergeCell ref="V86:V89"/>
    <mergeCell ref="W86:W89"/>
    <mergeCell ref="X86:X89"/>
    <mergeCell ref="AK34:AK37"/>
    <mergeCell ref="AS30:AS33"/>
    <mergeCell ref="F34:F37"/>
    <mergeCell ref="G34:G37"/>
    <mergeCell ref="H34:H37"/>
    <mergeCell ref="I34:I37"/>
    <mergeCell ref="J34:J37"/>
    <mergeCell ref="K34:K37"/>
    <mergeCell ref="L34:L37"/>
    <mergeCell ref="M34:M37"/>
    <mergeCell ref="N34:N37"/>
    <mergeCell ref="O34:O37"/>
    <mergeCell ref="P34:P37"/>
    <mergeCell ref="Q34:Q37"/>
    <mergeCell ref="R34:R37"/>
    <mergeCell ref="S34:S37"/>
    <mergeCell ref="T34:T37"/>
    <mergeCell ref="U34:U37"/>
    <mergeCell ref="V34:V37"/>
    <mergeCell ref="W34:W37"/>
    <mergeCell ref="X34:X37"/>
    <mergeCell ref="Y34:Y37"/>
    <mergeCell ref="Z34:Z37"/>
    <mergeCell ref="AA34:AA37"/>
    <mergeCell ref="AB34:AB37"/>
    <mergeCell ref="AH30:AH33"/>
    <mergeCell ref="AI30:AI33"/>
    <mergeCell ref="AJ30:AJ33"/>
    <mergeCell ref="AK30:AK33"/>
    <mergeCell ref="AL30:AL33"/>
    <mergeCell ref="AL34:AL37"/>
    <mergeCell ref="AM34:AM37"/>
    <mergeCell ref="AN34:AN37"/>
    <mergeCell ref="AS34:AS37"/>
    <mergeCell ref="F38:F41"/>
    <mergeCell ref="G38:G41"/>
    <mergeCell ref="H38:H41"/>
    <mergeCell ref="I38:I41"/>
    <mergeCell ref="J38:J41"/>
    <mergeCell ref="K38:K41"/>
    <mergeCell ref="L38:L41"/>
    <mergeCell ref="M38:M41"/>
    <mergeCell ref="N38:N41"/>
    <mergeCell ref="O38:O41"/>
    <mergeCell ref="P38:P41"/>
    <mergeCell ref="Q38:Q41"/>
    <mergeCell ref="R38:R41"/>
    <mergeCell ref="S38:S41"/>
    <mergeCell ref="T38:T41"/>
    <mergeCell ref="U38:U41"/>
    <mergeCell ref="V38:V41"/>
    <mergeCell ref="W38:W41"/>
    <mergeCell ref="X38:X41"/>
    <mergeCell ref="Y38:Y41"/>
    <mergeCell ref="AC34:AC37"/>
    <mergeCell ref="AD34:AD37"/>
    <mergeCell ref="AE34:AE37"/>
    <mergeCell ref="AH34:AH37"/>
    <mergeCell ref="AI34:AI37"/>
    <mergeCell ref="AJ34:AJ37"/>
    <mergeCell ref="AS38:AS41"/>
    <mergeCell ref="F42:F45"/>
    <mergeCell ref="G42:G45"/>
    <mergeCell ref="H42:H45"/>
    <mergeCell ref="I42:I45"/>
    <mergeCell ref="J42:J45"/>
    <mergeCell ref="K42:K45"/>
    <mergeCell ref="L42:L45"/>
    <mergeCell ref="M42:M45"/>
    <mergeCell ref="N42:N45"/>
    <mergeCell ref="O42:O45"/>
    <mergeCell ref="P42:P45"/>
    <mergeCell ref="Q42:Q45"/>
    <mergeCell ref="R42:R45"/>
    <mergeCell ref="S42:S45"/>
    <mergeCell ref="T42:T45"/>
    <mergeCell ref="U42:U45"/>
    <mergeCell ref="V42:V45"/>
    <mergeCell ref="Z38:Z41"/>
    <mergeCell ref="AA38:AA41"/>
    <mergeCell ref="AB38:AB41"/>
    <mergeCell ref="AC38:AC41"/>
    <mergeCell ref="AD38:AD41"/>
    <mergeCell ref="AE38:AE41"/>
    <mergeCell ref="AF38:AF41"/>
    <mergeCell ref="AG38:AG41"/>
    <mergeCell ref="AH38:AH41"/>
    <mergeCell ref="AM42:AM45"/>
    <mergeCell ref="AN42:AN45"/>
    <mergeCell ref="AI38:AI41"/>
    <mergeCell ref="AJ38:AJ41"/>
    <mergeCell ref="AK38:AK41"/>
    <mergeCell ref="AL38:AL41"/>
    <mergeCell ref="AM38:AM41"/>
    <mergeCell ref="AN38:AN41"/>
    <mergeCell ref="AK46:AK49"/>
    <mergeCell ref="AS42:AS45"/>
    <mergeCell ref="F46:F49"/>
    <mergeCell ref="G46:G49"/>
    <mergeCell ref="H46:H49"/>
    <mergeCell ref="I46:I49"/>
    <mergeCell ref="J46:J49"/>
    <mergeCell ref="K46:K49"/>
    <mergeCell ref="L46:L49"/>
    <mergeCell ref="M46:M49"/>
    <mergeCell ref="N46:N49"/>
    <mergeCell ref="O46:O49"/>
    <mergeCell ref="P46:P49"/>
    <mergeCell ref="Q46:Q49"/>
    <mergeCell ref="R46:R49"/>
    <mergeCell ref="S46:S49"/>
    <mergeCell ref="T46:T49"/>
    <mergeCell ref="U46:U49"/>
    <mergeCell ref="V46:V49"/>
    <mergeCell ref="W46:W49"/>
    <mergeCell ref="X46:X49"/>
    <mergeCell ref="Y46:Y49"/>
    <mergeCell ref="Z46:Z49"/>
    <mergeCell ref="AA46:AA49"/>
    <mergeCell ref="AB46:AB49"/>
    <mergeCell ref="AF42:AF45"/>
    <mergeCell ref="AH42:AH45"/>
    <mergeCell ref="AI42:AI45"/>
    <mergeCell ref="AJ42:AJ45"/>
    <mergeCell ref="AK42:AK45"/>
    <mergeCell ref="AL42:AL45"/>
    <mergeCell ref="AL46:AL49"/>
    <mergeCell ref="AM46:AM49"/>
    <mergeCell ref="AN46:AN49"/>
    <mergeCell ref="AS46:AS49"/>
    <mergeCell ref="F50:F53"/>
    <mergeCell ref="G50:G53"/>
    <mergeCell ref="H50:H53"/>
    <mergeCell ref="I50:I53"/>
    <mergeCell ref="J50:J53"/>
    <mergeCell ref="K50:K53"/>
    <mergeCell ref="L50:L53"/>
    <mergeCell ref="M50:M53"/>
    <mergeCell ref="N50:N53"/>
    <mergeCell ref="O50:O53"/>
    <mergeCell ref="P50:P53"/>
    <mergeCell ref="Q50:Q53"/>
    <mergeCell ref="R50:R53"/>
    <mergeCell ref="S50:S53"/>
    <mergeCell ref="T50:T53"/>
    <mergeCell ref="U50:U53"/>
    <mergeCell ref="V50:V53"/>
    <mergeCell ref="W50:W53"/>
    <mergeCell ref="X50:X53"/>
    <mergeCell ref="Y50:Y53"/>
    <mergeCell ref="AC46:AC49"/>
    <mergeCell ref="AD46:AD49"/>
    <mergeCell ref="AE46:AE49"/>
    <mergeCell ref="AG46:AG49"/>
    <mergeCell ref="AH46:AH49"/>
    <mergeCell ref="AI46:AI49"/>
    <mergeCell ref="AJ46:AJ49"/>
    <mergeCell ref="AS50:AS53"/>
    <mergeCell ref="F54:F57"/>
    <mergeCell ref="G54:G57"/>
    <mergeCell ref="H54:H57"/>
    <mergeCell ref="I54:I57"/>
    <mergeCell ref="J54:J57"/>
    <mergeCell ref="K54:K57"/>
    <mergeCell ref="L54:L57"/>
    <mergeCell ref="M54:M57"/>
    <mergeCell ref="N54:N57"/>
    <mergeCell ref="O54:O57"/>
    <mergeCell ref="P54:P57"/>
    <mergeCell ref="Q54:Q57"/>
    <mergeCell ref="R54:R57"/>
    <mergeCell ref="S54:S57"/>
    <mergeCell ref="T54:T57"/>
    <mergeCell ref="U54:U57"/>
    <mergeCell ref="V54:V57"/>
    <mergeCell ref="Z50:Z53"/>
    <mergeCell ref="AA50:AA53"/>
    <mergeCell ref="AB50:AB53"/>
    <mergeCell ref="AC50:AC53"/>
    <mergeCell ref="AD50:AD53"/>
    <mergeCell ref="AE50:AE53"/>
    <mergeCell ref="AF50:AF53"/>
    <mergeCell ref="AG50:AG53"/>
    <mergeCell ref="AH50:AH53"/>
    <mergeCell ref="AL54:AL57"/>
    <mergeCell ref="AM54:AM57"/>
    <mergeCell ref="AN54:AN57"/>
    <mergeCell ref="W54:W57"/>
    <mergeCell ref="X54:X57"/>
    <mergeCell ref="Y54:Y57"/>
    <mergeCell ref="Z54:Z57"/>
    <mergeCell ref="AA54:AA57"/>
    <mergeCell ref="AB54:AB57"/>
    <mergeCell ref="AC54:AC57"/>
    <mergeCell ref="AD54:AD57"/>
    <mergeCell ref="AE54:AE57"/>
    <mergeCell ref="AI50:AI53"/>
    <mergeCell ref="AJ50:AJ53"/>
    <mergeCell ref="AK50:AK53"/>
    <mergeCell ref="AL50:AL53"/>
    <mergeCell ref="AM50:AM53"/>
    <mergeCell ref="AN50:AN53"/>
    <mergeCell ref="AJ58:AJ61"/>
    <mergeCell ref="AK58:AK61"/>
    <mergeCell ref="AS54:AS57"/>
    <mergeCell ref="F58:F61"/>
    <mergeCell ref="G58:G61"/>
    <mergeCell ref="H58:H61"/>
    <mergeCell ref="I58:I61"/>
    <mergeCell ref="J58:J61"/>
    <mergeCell ref="K58:K61"/>
    <mergeCell ref="L58:L61"/>
    <mergeCell ref="M58:M61"/>
    <mergeCell ref="N58:N61"/>
    <mergeCell ref="O58:O61"/>
    <mergeCell ref="P58:P61"/>
    <mergeCell ref="Q58:Q61"/>
    <mergeCell ref="R58:R61"/>
    <mergeCell ref="S58:S61"/>
    <mergeCell ref="T58:T61"/>
    <mergeCell ref="U58:U61"/>
    <mergeCell ref="V58:V61"/>
    <mergeCell ref="W58:W61"/>
    <mergeCell ref="X58:X61"/>
    <mergeCell ref="Y58:Y61"/>
    <mergeCell ref="Z58:Z61"/>
    <mergeCell ref="AA58:AA61"/>
    <mergeCell ref="AB58:AB61"/>
    <mergeCell ref="AF54:AF57"/>
    <mergeCell ref="AG54:AG57"/>
    <mergeCell ref="AH54:AH57"/>
    <mergeCell ref="AI54:AI57"/>
    <mergeCell ref="AJ54:AJ57"/>
    <mergeCell ref="AK54:AK57"/>
    <mergeCell ref="AH62:AH65"/>
    <mergeCell ref="AL58:AL61"/>
    <mergeCell ref="AM58:AM61"/>
    <mergeCell ref="AN58:AN61"/>
    <mergeCell ref="AS58:AS61"/>
    <mergeCell ref="F62:F65"/>
    <mergeCell ref="G62:G65"/>
    <mergeCell ref="H62:H65"/>
    <mergeCell ref="I62:I65"/>
    <mergeCell ref="J62:J65"/>
    <mergeCell ref="K62:K65"/>
    <mergeCell ref="L62:L65"/>
    <mergeCell ref="M62:M65"/>
    <mergeCell ref="N62:N65"/>
    <mergeCell ref="O62:O65"/>
    <mergeCell ref="P62:P65"/>
    <mergeCell ref="Q62:Q65"/>
    <mergeCell ref="R62:R65"/>
    <mergeCell ref="S62:S65"/>
    <mergeCell ref="T62:T65"/>
    <mergeCell ref="U62:U65"/>
    <mergeCell ref="V62:V65"/>
    <mergeCell ref="W62:W65"/>
    <mergeCell ref="X62:X65"/>
    <mergeCell ref="Y62:Y65"/>
    <mergeCell ref="AC58:AC61"/>
    <mergeCell ref="AD58:AD61"/>
    <mergeCell ref="AE58:AE61"/>
    <mergeCell ref="AF58:AF61"/>
    <mergeCell ref="AG58:AG61"/>
    <mergeCell ref="AH58:AH61"/>
    <mergeCell ref="AI58:AI61"/>
    <mergeCell ref="AI62:AI65"/>
    <mergeCell ref="AJ62:AJ65"/>
    <mergeCell ref="AK62:AK65"/>
    <mergeCell ref="AL62:AL65"/>
    <mergeCell ref="AM62:AM65"/>
    <mergeCell ref="AN62:AN65"/>
    <mergeCell ref="AS62:AS65"/>
    <mergeCell ref="F66:F69"/>
    <mergeCell ref="G66:G69"/>
    <mergeCell ref="H66:H69"/>
    <mergeCell ref="I66:I69"/>
    <mergeCell ref="J66:J69"/>
    <mergeCell ref="K66:K69"/>
    <mergeCell ref="L66:L69"/>
    <mergeCell ref="M66:M69"/>
    <mergeCell ref="N66:N69"/>
    <mergeCell ref="O66:O69"/>
    <mergeCell ref="P66:P69"/>
    <mergeCell ref="Q66:Q69"/>
    <mergeCell ref="R66:R69"/>
    <mergeCell ref="S66:S69"/>
    <mergeCell ref="T66:T69"/>
    <mergeCell ref="U66:U69"/>
    <mergeCell ref="V66:V69"/>
    <mergeCell ref="Z62:Z65"/>
    <mergeCell ref="AA62:AA65"/>
    <mergeCell ref="AB62:AB65"/>
    <mergeCell ref="AC62:AC65"/>
    <mergeCell ref="AD62:AD65"/>
    <mergeCell ref="AE62:AE65"/>
    <mergeCell ref="AF62:AF65"/>
    <mergeCell ref="AG62:AG65"/>
    <mergeCell ref="Y70:Y73"/>
    <mergeCell ref="Z70:Z73"/>
    <mergeCell ref="AA70:AA73"/>
    <mergeCell ref="AB70:AB73"/>
    <mergeCell ref="AF66:AF69"/>
    <mergeCell ref="AG66:AG69"/>
    <mergeCell ref="AH66:AH69"/>
    <mergeCell ref="AI66:AI69"/>
    <mergeCell ref="AJ66:AJ69"/>
    <mergeCell ref="AK66:AK69"/>
    <mergeCell ref="AL66:AL69"/>
    <mergeCell ref="AM66:AM69"/>
    <mergeCell ref="AN66:AN69"/>
    <mergeCell ref="W66:W69"/>
    <mergeCell ref="X66:X69"/>
    <mergeCell ref="Y66:Y69"/>
    <mergeCell ref="Z66:Z69"/>
    <mergeCell ref="AA66:AA69"/>
    <mergeCell ref="AB66:AB69"/>
    <mergeCell ref="AC66:AC69"/>
    <mergeCell ref="AD66:AD69"/>
    <mergeCell ref="AE66:AE69"/>
    <mergeCell ref="W74:W77"/>
    <mergeCell ref="X74:X77"/>
    <mergeCell ref="Y74:Y77"/>
    <mergeCell ref="AC70:AC73"/>
    <mergeCell ref="AD70:AD73"/>
    <mergeCell ref="AE70:AE73"/>
    <mergeCell ref="AF70:AF73"/>
    <mergeCell ref="AG70:AG73"/>
    <mergeCell ref="AH70:AH73"/>
    <mergeCell ref="AI70:AI73"/>
    <mergeCell ref="AJ70:AJ73"/>
    <mergeCell ref="AK70:AK73"/>
    <mergeCell ref="AS66:AS69"/>
    <mergeCell ref="F70:F73"/>
    <mergeCell ref="G70:G73"/>
    <mergeCell ref="H70:H73"/>
    <mergeCell ref="I70:I73"/>
    <mergeCell ref="J70:J73"/>
    <mergeCell ref="K70:K73"/>
    <mergeCell ref="L70:L73"/>
    <mergeCell ref="M70:M73"/>
    <mergeCell ref="N70:N73"/>
    <mergeCell ref="O70:O73"/>
    <mergeCell ref="P70:P73"/>
    <mergeCell ref="Q70:Q73"/>
    <mergeCell ref="R70:R73"/>
    <mergeCell ref="S70:S73"/>
    <mergeCell ref="T70:T73"/>
    <mergeCell ref="U70:U73"/>
    <mergeCell ref="V70:V73"/>
    <mergeCell ref="W70:W73"/>
    <mergeCell ref="X70:X73"/>
    <mergeCell ref="F74:F77"/>
    <mergeCell ref="G74:G77"/>
    <mergeCell ref="H74:H77"/>
    <mergeCell ref="I74:I77"/>
    <mergeCell ref="J74:J77"/>
    <mergeCell ref="K74:K77"/>
    <mergeCell ref="L74:L77"/>
    <mergeCell ref="M74:M77"/>
    <mergeCell ref="N74:N77"/>
    <mergeCell ref="O74:O77"/>
    <mergeCell ref="P74:P77"/>
    <mergeCell ref="Q74:Q77"/>
    <mergeCell ref="R74:R77"/>
    <mergeCell ref="S74:S77"/>
    <mergeCell ref="T74:T77"/>
    <mergeCell ref="U74:U77"/>
    <mergeCell ref="V74:V77"/>
    <mergeCell ref="AI74:AI77"/>
    <mergeCell ref="AJ74:AJ77"/>
    <mergeCell ref="AK74:AK77"/>
    <mergeCell ref="AL74:AL77"/>
    <mergeCell ref="AM74:AM77"/>
    <mergeCell ref="AN74:AN77"/>
    <mergeCell ref="AS74:AS77"/>
    <mergeCell ref="Z74:Z77"/>
    <mergeCell ref="AA74:AA77"/>
    <mergeCell ref="AB74:AB77"/>
    <mergeCell ref="AC74:AC77"/>
    <mergeCell ref="AD74:AD77"/>
    <mergeCell ref="AE74:AE77"/>
    <mergeCell ref="AF74:AF77"/>
    <mergeCell ref="AG74:AG77"/>
    <mergeCell ref="AH74:AH77"/>
    <mergeCell ref="AL70:AL73"/>
    <mergeCell ref="AM70:AM73"/>
    <mergeCell ref="AN70:AN73"/>
    <mergeCell ref="AS70:AS73"/>
    <mergeCell ref="B149:B152"/>
    <mergeCell ref="E149:E152"/>
    <mergeCell ref="F149:F152"/>
    <mergeCell ref="I149:I152"/>
    <mergeCell ref="J149:J152"/>
    <mergeCell ref="K149:K152"/>
    <mergeCell ref="L149:L152"/>
    <mergeCell ref="M149:M152"/>
    <mergeCell ref="N149:N152"/>
    <mergeCell ref="O149:O152"/>
    <mergeCell ref="P149:P152"/>
    <mergeCell ref="Q149:Q152"/>
    <mergeCell ref="R149:R152"/>
    <mergeCell ref="S149:S152"/>
    <mergeCell ref="T149:T152"/>
    <mergeCell ref="U149:U152"/>
    <mergeCell ref="V149:V152"/>
    <mergeCell ref="C149:D152"/>
    <mergeCell ref="S153:S156"/>
    <mergeCell ref="T153:T156"/>
    <mergeCell ref="N157:N160"/>
    <mergeCell ref="X149:X152"/>
    <mergeCell ref="Y149:Y152"/>
    <mergeCell ref="Z149:Z152"/>
    <mergeCell ref="AA149:AA152"/>
    <mergeCell ref="AB149:AB152"/>
    <mergeCell ref="AC149:AC152"/>
    <mergeCell ref="AD149:AD152"/>
    <mergeCell ref="AE149:AE152"/>
    <mergeCell ref="AF149:AF152"/>
    <mergeCell ref="AG149:AG152"/>
    <mergeCell ref="AH149:AH152"/>
    <mergeCell ref="Y157:Y160"/>
    <mergeCell ref="Z157:Z160"/>
    <mergeCell ref="AF153:AF156"/>
    <mergeCell ref="AG153:AG156"/>
    <mergeCell ref="AH153:AH156"/>
    <mergeCell ref="AD153:AD156"/>
    <mergeCell ref="AE153:AE156"/>
    <mergeCell ref="AI153:AI156"/>
    <mergeCell ref="AJ153:AJ156"/>
    <mergeCell ref="AD157:AD160"/>
    <mergeCell ref="AF157:AF160"/>
    <mergeCell ref="AG157:AG160"/>
    <mergeCell ref="AH157:AH160"/>
    <mergeCell ref="AJ157:AJ160"/>
    <mergeCell ref="G145:G148"/>
    <mergeCell ref="H145:H148"/>
    <mergeCell ref="G149:G152"/>
    <mergeCell ref="H149:H152"/>
    <mergeCell ref="G153:G156"/>
    <mergeCell ref="H153:H156"/>
    <mergeCell ref="G157:G160"/>
    <mergeCell ref="H157:H160"/>
    <mergeCell ref="K157:K160"/>
    <mergeCell ref="U153:U156"/>
    <mergeCell ref="V153:V156"/>
    <mergeCell ref="W153:W156"/>
    <mergeCell ref="X153:X156"/>
    <mergeCell ref="Y153:Y156"/>
    <mergeCell ref="Z153:Z156"/>
    <mergeCell ref="AA153:AA156"/>
    <mergeCell ref="AB153:AB156"/>
    <mergeCell ref="AC153:AC156"/>
    <mergeCell ref="L153:L156"/>
    <mergeCell ref="M153:M156"/>
    <mergeCell ref="N153:N156"/>
    <mergeCell ref="O153:O156"/>
    <mergeCell ref="P153:P156"/>
    <mergeCell ref="Q153:Q156"/>
    <mergeCell ref="R153:R156"/>
    <mergeCell ref="AA161:AA164"/>
    <mergeCell ref="AB161:AB164"/>
    <mergeCell ref="AC161:AC164"/>
    <mergeCell ref="AD161:AD164"/>
    <mergeCell ref="AE161:AE164"/>
    <mergeCell ref="AF161:AF164"/>
    <mergeCell ref="AG161:AG164"/>
    <mergeCell ref="R161:R164"/>
    <mergeCell ref="X161:X164"/>
    <mergeCell ref="Y161:Y164"/>
    <mergeCell ref="Z161:Z164"/>
    <mergeCell ref="I161:I164"/>
    <mergeCell ref="J161:J164"/>
    <mergeCell ref="K161:K164"/>
    <mergeCell ref="L161:L164"/>
    <mergeCell ref="M161:M164"/>
    <mergeCell ref="N161:N164"/>
    <mergeCell ref="O161:O164"/>
    <mergeCell ref="P161:P164"/>
    <mergeCell ref="Q161:Q164"/>
    <mergeCell ref="E207:H207"/>
    <mergeCell ref="F208:H208"/>
    <mergeCell ref="F209:H209"/>
    <mergeCell ref="J203:L203"/>
    <mergeCell ref="J204:L204"/>
    <mergeCell ref="J205:L205"/>
    <mergeCell ref="J206:L206"/>
    <mergeCell ref="J207:L207"/>
    <mergeCell ref="J208:L208"/>
    <mergeCell ref="J209:L209"/>
    <mergeCell ref="A207:D207"/>
    <mergeCell ref="B208:D208"/>
    <mergeCell ref="B209:D209"/>
    <mergeCell ref="B205:D205"/>
    <mergeCell ref="B206:D206"/>
    <mergeCell ref="F205:H205"/>
    <mergeCell ref="F206:H206"/>
  </mergeCells>
  <phoneticPr fontId="25" type="noConversion"/>
  <conditionalFormatting sqref="P130:Q130">
    <cfRule type="colorScale" priority="310">
      <colorScale>
        <cfvo type="min"/>
        <cfvo type="max"/>
        <color rgb="FFFFDB75"/>
        <color theme="9" tint="0.39997558519241921"/>
      </colorScale>
    </cfRule>
  </conditionalFormatting>
  <conditionalFormatting sqref="R130:AM130">
    <cfRule type="colorScale" priority="309">
      <colorScale>
        <cfvo type="min"/>
        <cfvo type="max"/>
        <color rgb="FFFFDB75"/>
        <color theme="9" tint="0.39997558519241921"/>
      </colorScale>
    </cfRule>
  </conditionalFormatting>
  <conditionalFormatting sqref="P126:AM126">
    <cfRule type="colorScale" priority="308">
      <colorScale>
        <cfvo type="min"/>
        <cfvo type="max"/>
        <color rgb="FFFFDB75"/>
        <color theme="9" tint="0.39997558519241921"/>
      </colorScale>
    </cfRule>
  </conditionalFormatting>
  <conditionalFormatting sqref="L165:M165 L169:M169 L173:M173">
    <cfRule type="colorScale" priority="306">
      <colorScale>
        <cfvo type="min"/>
        <cfvo type="max"/>
        <color rgb="FFFFDB75"/>
        <color theme="9" tint="0.39997558519241921"/>
      </colorScale>
    </cfRule>
  </conditionalFormatting>
  <conditionalFormatting sqref="N165:AI165 N169:X169 N173:S173 AA173 AD173:AG173 AI173 U173:Y173 Z169:AI169">
    <cfRule type="colorScale" priority="307">
      <colorScale>
        <cfvo type="min"/>
        <cfvo type="max"/>
        <color rgb="FFFFDB75"/>
        <color theme="9" tint="0.39997558519241921"/>
      </colorScale>
    </cfRule>
  </conditionalFormatting>
  <conditionalFormatting sqref="Z173">
    <cfRule type="colorScale" priority="305">
      <colorScale>
        <cfvo type="min"/>
        <cfvo type="max"/>
        <color rgb="FFFFDB75"/>
        <color theme="9" tint="0.39997558519241921"/>
      </colorScale>
    </cfRule>
  </conditionalFormatting>
  <conditionalFormatting sqref="AB173:AC173">
    <cfRule type="colorScale" priority="304">
      <colorScale>
        <cfvo type="min"/>
        <cfvo type="max"/>
        <color rgb="FFFFDB75"/>
        <color theme="9" tint="0.39997558519241921"/>
      </colorScale>
    </cfRule>
  </conditionalFormatting>
  <conditionalFormatting sqref="P26:Q26">
    <cfRule type="colorScale" priority="92">
      <colorScale>
        <cfvo type="min"/>
        <cfvo type="max"/>
        <color rgb="FFFFDB75"/>
        <color theme="9" tint="0.39997558519241921"/>
      </colorScale>
    </cfRule>
  </conditionalFormatting>
  <conditionalFormatting sqref="P62:Q62 P66:Q66 P74:Q74">
    <cfRule type="colorScale" priority="91">
      <colorScale>
        <cfvo type="min"/>
        <cfvo type="max"/>
        <color rgb="FFFFDB75"/>
        <color theme="9" tint="0.39997558519241921"/>
      </colorScale>
    </cfRule>
  </conditionalFormatting>
  <conditionalFormatting sqref="R26:AM26">
    <cfRule type="colorScale" priority="90">
      <colorScale>
        <cfvo type="min"/>
        <cfvo type="max"/>
        <color rgb="FFFFDB75"/>
        <color theme="9" tint="0.39997558519241921"/>
      </colorScale>
    </cfRule>
  </conditionalFormatting>
  <conditionalFormatting sqref="R62:AM62 R66:AM66 R74:AM74">
    <cfRule type="colorScale" priority="89">
      <colorScale>
        <cfvo type="min"/>
        <cfvo type="max"/>
        <color rgb="FFFFDB75"/>
        <color theme="9" tint="0.39997558519241921"/>
      </colorScale>
    </cfRule>
  </conditionalFormatting>
  <conditionalFormatting sqref="P78:Q78">
    <cfRule type="colorScale" priority="88">
      <colorScale>
        <cfvo type="min"/>
        <cfvo type="max"/>
        <color rgb="FFFFDB75"/>
        <color theme="9" tint="0.39997558519241921"/>
      </colorScale>
    </cfRule>
  </conditionalFormatting>
  <conditionalFormatting sqref="R78:AM78">
    <cfRule type="colorScale" priority="87">
      <colorScale>
        <cfvo type="min"/>
        <cfvo type="max"/>
        <color rgb="FFFFDB75"/>
        <color theme="9" tint="0.39997558519241921"/>
      </colorScale>
    </cfRule>
  </conditionalFormatting>
  <conditionalFormatting sqref="P54:Q54 P58:Q58">
    <cfRule type="colorScale" priority="86">
      <colorScale>
        <cfvo type="min"/>
        <cfvo type="max"/>
        <color rgb="FFFFDB75"/>
        <color theme="9" tint="0.39997558519241921"/>
      </colorScale>
    </cfRule>
  </conditionalFormatting>
  <conditionalFormatting sqref="R54:AM54 R58:AM58">
    <cfRule type="colorScale" priority="85">
      <colorScale>
        <cfvo type="min"/>
        <cfvo type="max"/>
        <color rgb="FFFFDB75"/>
        <color theme="9" tint="0.39997558519241921"/>
      </colorScale>
    </cfRule>
  </conditionalFormatting>
  <conditionalFormatting sqref="P42:Q42 P46:Q46">
    <cfRule type="colorScale" priority="84">
      <colorScale>
        <cfvo type="min"/>
        <cfvo type="max"/>
        <color rgb="FFFFDB75"/>
        <color theme="9" tint="0.39997558519241921"/>
      </colorScale>
    </cfRule>
  </conditionalFormatting>
  <conditionalFormatting sqref="R42:AM42 R46:AM46">
    <cfRule type="colorScale" priority="83">
      <colorScale>
        <cfvo type="min"/>
        <cfvo type="max"/>
        <color rgb="FFFFDB75"/>
        <color theme="9" tint="0.39997558519241921"/>
      </colorScale>
    </cfRule>
  </conditionalFormatting>
  <conditionalFormatting sqref="P30:Q30 P34:Q34">
    <cfRule type="colorScale" priority="82">
      <colorScale>
        <cfvo type="min"/>
        <cfvo type="max"/>
        <color rgb="FFFFDB75"/>
        <color theme="9" tint="0.39997558519241921"/>
      </colorScale>
    </cfRule>
  </conditionalFormatting>
  <conditionalFormatting sqref="R34:AM34 R30:AM30">
    <cfRule type="colorScale" priority="81">
      <colorScale>
        <cfvo type="min"/>
        <cfvo type="max"/>
        <color rgb="FFFFDB75"/>
        <color theme="9" tint="0.39997558519241921"/>
      </colorScale>
    </cfRule>
  </conditionalFormatting>
  <conditionalFormatting sqref="P110:Q110 P122:Q122">
    <cfRule type="colorScale" priority="80">
      <colorScale>
        <cfvo type="min"/>
        <cfvo type="max"/>
        <color rgb="FFFFDB75"/>
        <color theme="9" tint="0.39997558519241921"/>
      </colorScale>
    </cfRule>
  </conditionalFormatting>
  <conditionalFormatting sqref="R110:AM110 R122:AM122">
    <cfRule type="colorScale" priority="79">
      <colorScale>
        <cfvo type="min"/>
        <cfvo type="max"/>
        <color rgb="FFFFDB75"/>
        <color theme="9" tint="0.39997558519241921"/>
      </colorScale>
    </cfRule>
  </conditionalFormatting>
  <conditionalFormatting sqref="P98:Q98 P106:Q106">
    <cfRule type="colorScale" priority="78">
      <colorScale>
        <cfvo type="min"/>
        <cfvo type="max"/>
        <color rgb="FFFFDB75"/>
        <color theme="9" tint="0.39997558519241921"/>
      </colorScale>
    </cfRule>
  </conditionalFormatting>
  <conditionalFormatting sqref="R106:AB106 AD106:AM106 S98 U98 W98 Y98 AA98 AG98 AI98 AK98 AM98">
    <cfRule type="colorScale" priority="77">
      <colorScale>
        <cfvo type="min"/>
        <cfvo type="max"/>
        <color rgb="FFFFDB75"/>
        <color theme="9" tint="0.39997558519241921"/>
      </colorScale>
    </cfRule>
  </conditionalFormatting>
  <conditionalFormatting sqref="P90:Q90 P94:Q94">
    <cfRule type="colorScale" priority="76">
      <colorScale>
        <cfvo type="min"/>
        <cfvo type="max"/>
        <color rgb="FFFFDB75"/>
        <color theme="9" tint="0.39997558519241921"/>
      </colorScale>
    </cfRule>
  </conditionalFormatting>
  <conditionalFormatting sqref="R90:AM90 R94:AM94">
    <cfRule type="colorScale" priority="75">
      <colorScale>
        <cfvo type="min"/>
        <cfvo type="max"/>
        <color rgb="FFFFDB75"/>
        <color theme="9" tint="0.39997558519241921"/>
      </colorScale>
    </cfRule>
  </conditionalFormatting>
  <conditionalFormatting sqref="P82:Q82 P86:Q86">
    <cfRule type="colorScale" priority="74">
      <colorScale>
        <cfvo type="min"/>
        <cfvo type="max"/>
        <color rgb="FFFFDB75"/>
        <color theme="9" tint="0.39997558519241921"/>
      </colorScale>
    </cfRule>
  </conditionalFormatting>
  <conditionalFormatting sqref="R82:AM82 R86:AM86">
    <cfRule type="colorScale" priority="73">
      <colorScale>
        <cfvo type="min"/>
        <cfvo type="max"/>
        <color rgb="FFFFDB75"/>
        <color theme="9" tint="0.39997558519241921"/>
      </colorScale>
    </cfRule>
  </conditionalFormatting>
  <conditionalFormatting sqref="P38:Q38">
    <cfRule type="colorScale" priority="72">
      <colorScale>
        <cfvo type="min"/>
        <cfvo type="max"/>
        <color rgb="FFFFDB75"/>
        <color theme="9" tint="0.39997558519241921"/>
      </colorScale>
    </cfRule>
  </conditionalFormatting>
  <conditionalFormatting sqref="R38:AM38">
    <cfRule type="colorScale" priority="71">
      <colorScale>
        <cfvo type="min"/>
        <cfvo type="max"/>
        <color rgb="FFFFDB75"/>
        <color theme="9" tint="0.39997558519241921"/>
      </colorScale>
    </cfRule>
  </conditionalFormatting>
  <conditionalFormatting sqref="P70:Q70">
    <cfRule type="colorScale" priority="70">
      <colorScale>
        <cfvo type="min"/>
        <cfvo type="max"/>
        <color rgb="FFFFDB75"/>
        <color theme="9" tint="0.39997558519241921"/>
      </colorScale>
    </cfRule>
  </conditionalFormatting>
  <conditionalFormatting sqref="R70:AM70">
    <cfRule type="colorScale" priority="69">
      <colorScale>
        <cfvo type="min"/>
        <cfvo type="max"/>
        <color rgb="FFFFDB75"/>
        <color theme="9" tint="0.39997558519241921"/>
      </colorScale>
    </cfRule>
  </conditionalFormatting>
  <conditionalFormatting sqref="R98">
    <cfRule type="colorScale" priority="68">
      <colorScale>
        <cfvo type="min"/>
        <cfvo type="max"/>
        <color rgb="FFFFDB75"/>
        <color theme="9" tint="0.39997558519241921"/>
      </colorScale>
    </cfRule>
  </conditionalFormatting>
  <conditionalFormatting sqref="T98">
    <cfRule type="colorScale" priority="67">
      <colorScale>
        <cfvo type="min"/>
        <cfvo type="max"/>
        <color rgb="FFFFDB75"/>
        <color theme="9" tint="0.39997558519241921"/>
      </colorScale>
    </cfRule>
  </conditionalFormatting>
  <conditionalFormatting sqref="V98">
    <cfRule type="colorScale" priority="66">
      <colorScale>
        <cfvo type="min"/>
        <cfvo type="max"/>
        <color rgb="FFFFDB75"/>
        <color theme="9" tint="0.39997558519241921"/>
      </colorScale>
    </cfRule>
  </conditionalFormatting>
  <conditionalFormatting sqref="X98">
    <cfRule type="colorScale" priority="65">
      <colorScale>
        <cfvo type="min"/>
        <cfvo type="max"/>
        <color rgb="FFFFDB75"/>
        <color theme="9" tint="0.39997558519241921"/>
      </colorScale>
    </cfRule>
  </conditionalFormatting>
  <conditionalFormatting sqref="Z98">
    <cfRule type="colorScale" priority="64">
      <colorScale>
        <cfvo type="min"/>
        <cfvo type="max"/>
        <color rgb="FFFFDB75"/>
        <color theme="9" tint="0.39997558519241921"/>
      </colorScale>
    </cfRule>
  </conditionalFormatting>
  <conditionalFormatting sqref="AB98:AC98">
    <cfRule type="colorScale" priority="63">
      <colorScale>
        <cfvo type="min"/>
        <cfvo type="max"/>
        <color rgb="FFFFDB75"/>
        <color theme="9" tint="0.39997558519241921"/>
      </colorScale>
    </cfRule>
  </conditionalFormatting>
  <conditionalFormatting sqref="AD98:AE98">
    <cfRule type="colorScale" priority="62">
      <colorScale>
        <cfvo type="min"/>
        <cfvo type="max"/>
        <color rgb="FFFFDB75"/>
        <color theme="9" tint="0.39997558519241921"/>
      </colorScale>
    </cfRule>
  </conditionalFormatting>
  <conditionalFormatting sqref="AF98">
    <cfRule type="colorScale" priority="61">
      <colorScale>
        <cfvo type="min"/>
        <cfvo type="max"/>
        <color rgb="FFFFDB75"/>
        <color theme="9" tint="0.39997558519241921"/>
      </colorScale>
    </cfRule>
  </conditionalFormatting>
  <conditionalFormatting sqref="AH98">
    <cfRule type="colorScale" priority="60">
      <colorScale>
        <cfvo type="min"/>
        <cfvo type="max"/>
        <color rgb="FFFFDB75"/>
        <color theme="9" tint="0.39997558519241921"/>
      </colorScale>
    </cfRule>
  </conditionalFormatting>
  <conditionalFormatting sqref="AJ98">
    <cfRule type="colorScale" priority="59">
      <colorScale>
        <cfvo type="min"/>
        <cfvo type="max"/>
        <color rgb="FFFFDB75"/>
        <color theme="9" tint="0.39997558519241921"/>
      </colorScale>
    </cfRule>
  </conditionalFormatting>
  <conditionalFormatting sqref="AL98">
    <cfRule type="colorScale" priority="58">
      <colorScale>
        <cfvo type="min"/>
        <cfvo type="max"/>
        <color rgb="FFFFDB75"/>
        <color theme="9" tint="0.39997558519241921"/>
      </colorScale>
    </cfRule>
  </conditionalFormatting>
  <conditionalFormatting sqref="P50:Q50">
    <cfRule type="colorScale" priority="57">
      <colorScale>
        <cfvo type="min"/>
        <cfvo type="max"/>
        <color rgb="FFFFDB75"/>
        <color theme="9" tint="0.39997558519241921"/>
      </colorScale>
    </cfRule>
  </conditionalFormatting>
  <conditionalFormatting sqref="R50:AM50">
    <cfRule type="colorScale" priority="56">
      <colorScale>
        <cfvo type="min"/>
        <cfvo type="max"/>
        <color rgb="FFFFDB75"/>
        <color theme="9" tint="0.39997558519241921"/>
      </colorScale>
    </cfRule>
  </conditionalFormatting>
  <conditionalFormatting sqref="P118:Q118">
    <cfRule type="colorScale" priority="55">
      <colorScale>
        <cfvo type="min"/>
        <cfvo type="max"/>
        <color rgb="FFFFDB75"/>
        <color theme="9" tint="0.39997558519241921"/>
      </colorScale>
    </cfRule>
  </conditionalFormatting>
  <conditionalFormatting sqref="R118:S118 U118 W118 Y118 AA118 AI118 AK118 AM118">
    <cfRule type="colorScale" priority="54">
      <colorScale>
        <cfvo type="min"/>
        <cfvo type="max"/>
        <color rgb="FFFFDB75"/>
        <color theme="9" tint="0.39997558519241921"/>
      </colorScale>
    </cfRule>
  </conditionalFormatting>
  <conditionalFormatting sqref="T118">
    <cfRule type="colorScale" priority="53">
      <colorScale>
        <cfvo type="min"/>
        <cfvo type="max"/>
        <color rgb="FFFFDB75"/>
        <color theme="9" tint="0.39997558519241921"/>
      </colorScale>
    </cfRule>
  </conditionalFormatting>
  <conditionalFormatting sqref="V118">
    <cfRule type="colorScale" priority="52">
      <colorScale>
        <cfvo type="min"/>
        <cfvo type="max"/>
        <color rgb="FFFFDB75"/>
        <color theme="9" tint="0.39997558519241921"/>
      </colorScale>
    </cfRule>
  </conditionalFormatting>
  <conditionalFormatting sqref="X118">
    <cfRule type="colorScale" priority="51">
      <colorScale>
        <cfvo type="min"/>
        <cfvo type="max"/>
        <color rgb="FFFFDB75"/>
        <color theme="9" tint="0.39997558519241921"/>
      </colorScale>
    </cfRule>
  </conditionalFormatting>
  <conditionalFormatting sqref="Z118">
    <cfRule type="colorScale" priority="50">
      <colorScale>
        <cfvo type="min"/>
        <cfvo type="max"/>
        <color rgb="FFFFDB75"/>
        <color theme="9" tint="0.39997558519241921"/>
      </colorScale>
    </cfRule>
  </conditionalFormatting>
  <conditionalFormatting sqref="AB118:AC118">
    <cfRule type="colorScale" priority="49">
      <colorScale>
        <cfvo type="min"/>
        <cfvo type="max"/>
        <color rgb="FFFFDB75"/>
        <color theme="9" tint="0.39997558519241921"/>
      </colorScale>
    </cfRule>
  </conditionalFormatting>
  <conditionalFormatting sqref="AD118">
    <cfRule type="colorScale" priority="48">
      <colorScale>
        <cfvo type="min"/>
        <cfvo type="max"/>
        <color rgb="FFFFDB75"/>
        <color theme="9" tint="0.39997558519241921"/>
      </colorScale>
    </cfRule>
  </conditionalFormatting>
  <conditionalFormatting sqref="AF118">
    <cfRule type="colorScale" priority="47">
      <colorScale>
        <cfvo type="min"/>
        <cfvo type="max"/>
        <color rgb="FFFFDB75"/>
        <color theme="9" tint="0.39997558519241921"/>
      </colorScale>
    </cfRule>
  </conditionalFormatting>
  <conditionalFormatting sqref="AH118">
    <cfRule type="colorScale" priority="46">
      <colorScale>
        <cfvo type="min"/>
        <cfvo type="max"/>
        <color rgb="FFFFDB75"/>
        <color theme="9" tint="0.39997558519241921"/>
      </colorScale>
    </cfRule>
  </conditionalFormatting>
  <conditionalFormatting sqref="AJ118">
    <cfRule type="colorScale" priority="45">
      <colorScale>
        <cfvo type="min"/>
        <cfvo type="max"/>
        <color rgb="FFFFDB75"/>
        <color theme="9" tint="0.39997558519241921"/>
      </colorScale>
    </cfRule>
  </conditionalFormatting>
  <conditionalFormatting sqref="AL118">
    <cfRule type="colorScale" priority="44">
      <colorScale>
        <cfvo type="min"/>
        <cfvo type="max"/>
        <color rgb="FFFFDB75"/>
        <color theme="9" tint="0.39997558519241921"/>
      </colorScale>
    </cfRule>
  </conditionalFormatting>
  <conditionalFormatting sqref="P114:Q114">
    <cfRule type="colorScale" priority="43">
      <colorScale>
        <cfvo type="min"/>
        <cfvo type="max"/>
        <color rgb="FFFFDB75"/>
        <color theme="9" tint="0.39997558519241921"/>
      </colorScale>
    </cfRule>
  </conditionalFormatting>
  <conditionalFormatting sqref="R114:S114 U114 W114 Y114 AA114 AC114 AE114 AG114 AI114 AK114 AM114">
    <cfRule type="colorScale" priority="42">
      <colorScale>
        <cfvo type="min"/>
        <cfvo type="max"/>
        <color rgb="FFFFDB75"/>
        <color theme="9" tint="0.39997558519241921"/>
      </colorScale>
    </cfRule>
  </conditionalFormatting>
  <conditionalFormatting sqref="T114">
    <cfRule type="colorScale" priority="41">
      <colorScale>
        <cfvo type="min"/>
        <cfvo type="max"/>
        <color rgb="FFFFDB75"/>
        <color theme="9" tint="0.39997558519241921"/>
      </colorScale>
    </cfRule>
  </conditionalFormatting>
  <conditionalFormatting sqref="V114">
    <cfRule type="colorScale" priority="40">
      <colorScale>
        <cfvo type="min"/>
        <cfvo type="max"/>
        <color rgb="FFFFDB75"/>
        <color theme="9" tint="0.39997558519241921"/>
      </colorScale>
    </cfRule>
  </conditionalFormatting>
  <conditionalFormatting sqref="X114">
    <cfRule type="colorScale" priority="39">
      <colorScale>
        <cfvo type="min"/>
        <cfvo type="max"/>
        <color rgb="FFFFDB75"/>
        <color theme="9" tint="0.39997558519241921"/>
      </colorScale>
    </cfRule>
  </conditionalFormatting>
  <conditionalFormatting sqref="Z114">
    <cfRule type="colorScale" priority="38">
      <colorScale>
        <cfvo type="min"/>
        <cfvo type="max"/>
        <color rgb="FFFFDB75"/>
        <color theme="9" tint="0.39997558519241921"/>
      </colorScale>
    </cfRule>
  </conditionalFormatting>
  <conditionalFormatting sqref="AB114">
    <cfRule type="colorScale" priority="37">
      <colorScale>
        <cfvo type="min"/>
        <cfvo type="max"/>
        <color rgb="FFFFDB75"/>
        <color theme="9" tint="0.39997558519241921"/>
      </colorScale>
    </cfRule>
  </conditionalFormatting>
  <conditionalFormatting sqref="AD114">
    <cfRule type="colorScale" priority="36">
      <colorScale>
        <cfvo type="min"/>
        <cfvo type="max"/>
        <color rgb="FFFFDB75"/>
        <color theme="9" tint="0.39997558519241921"/>
      </colorScale>
    </cfRule>
  </conditionalFormatting>
  <conditionalFormatting sqref="AF114">
    <cfRule type="colorScale" priority="35">
      <colorScale>
        <cfvo type="min"/>
        <cfvo type="max"/>
        <color rgb="FFFFDB75"/>
        <color theme="9" tint="0.39997558519241921"/>
      </colorScale>
    </cfRule>
  </conditionalFormatting>
  <conditionalFormatting sqref="AH114">
    <cfRule type="colorScale" priority="34">
      <colorScale>
        <cfvo type="min"/>
        <cfvo type="max"/>
        <color rgb="FFFFDB75"/>
        <color theme="9" tint="0.39997558519241921"/>
      </colorScale>
    </cfRule>
  </conditionalFormatting>
  <conditionalFormatting sqref="AJ114">
    <cfRule type="colorScale" priority="33">
      <colorScale>
        <cfvo type="min"/>
        <cfvo type="max"/>
        <color rgb="FFFFDB75"/>
        <color theme="9" tint="0.39997558519241921"/>
      </colorScale>
    </cfRule>
  </conditionalFormatting>
  <conditionalFormatting sqref="AL114">
    <cfRule type="colorScale" priority="32">
      <colorScale>
        <cfvo type="min"/>
        <cfvo type="max"/>
        <color rgb="FFFFDB75"/>
        <color theme="9" tint="0.39997558519241921"/>
      </colorScale>
    </cfRule>
  </conditionalFormatting>
  <conditionalFormatting sqref="P102:Q102">
    <cfRule type="colorScale" priority="31">
      <colorScale>
        <cfvo type="min"/>
        <cfvo type="max"/>
        <color rgb="FFFFDB75"/>
        <color theme="9" tint="0.39997558519241921"/>
      </colorScale>
    </cfRule>
  </conditionalFormatting>
  <conditionalFormatting sqref="R102:AM102">
    <cfRule type="colorScale" priority="30">
      <colorScale>
        <cfvo type="min"/>
        <cfvo type="max"/>
        <color rgb="FFFFDB75"/>
        <color theme="9" tint="0.39997558519241921"/>
      </colorScale>
    </cfRule>
  </conditionalFormatting>
  <conditionalFormatting sqref="L145:M145">
    <cfRule type="colorScale" priority="29">
      <colorScale>
        <cfvo type="min"/>
        <cfvo type="max"/>
        <color rgb="FFFFDB75"/>
        <color theme="9" tint="0.39997558519241921"/>
      </colorScale>
    </cfRule>
  </conditionalFormatting>
  <conditionalFormatting sqref="N145:AI145">
    <cfRule type="colorScale" priority="28">
      <colorScale>
        <cfvo type="min"/>
        <cfvo type="max"/>
        <color rgb="FFFFDB75"/>
        <color theme="9" tint="0.39997558519241921"/>
      </colorScale>
    </cfRule>
  </conditionalFormatting>
  <conditionalFormatting sqref="L161:M161">
    <cfRule type="colorScale" priority="27">
      <colorScale>
        <cfvo type="min"/>
        <cfvo type="max"/>
        <color rgb="FFFFDB75"/>
        <color theme="9" tint="0.39997558519241921"/>
      </colorScale>
    </cfRule>
  </conditionalFormatting>
  <conditionalFormatting sqref="N161:AI161">
    <cfRule type="colorScale" priority="26">
      <colorScale>
        <cfvo type="min"/>
        <cfvo type="max"/>
        <color rgb="FFFFDB75"/>
        <color theme="9" tint="0.39997558519241921"/>
      </colorScale>
    </cfRule>
  </conditionalFormatting>
  <conditionalFormatting sqref="L149:M149 L153:M153">
    <cfRule type="colorScale" priority="25">
      <colorScale>
        <cfvo type="min"/>
        <cfvo type="max"/>
        <color rgb="FFFFDB75"/>
        <color theme="9" tint="0.39997558519241921"/>
      </colorScale>
    </cfRule>
  </conditionalFormatting>
  <conditionalFormatting sqref="N149:AI149 N153:AI153">
    <cfRule type="colorScale" priority="24">
      <colorScale>
        <cfvo type="min"/>
        <cfvo type="max"/>
        <color rgb="FFFFDB75"/>
        <color theme="9" tint="0.39997558519241921"/>
      </colorScale>
    </cfRule>
  </conditionalFormatting>
  <conditionalFormatting sqref="L157:M157">
    <cfRule type="colorScale" priority="23">
      <colorScale>
        <cfvo type="min"/>
        <cfvo type="max"/>
        <color rgb="FFFFDB75"/>
        <color theme="9" tint="0.39997558519241921"/>
      </colorScale>
    </cfRule>
  </conditionalFormatting>
  <conditionalFormatting sqref="Q157 O157 S157 U157 W157 AE157 AG157 AI157">
    <cfRule type="colorScale" priority="22">
      <colorScale>
        <cfvo type="min"/>
        <cfvo type="max"/>
        <color rgb="FFFFDB75"/>
        <color theme="9" tint="0.39997558519241921"/>
      </colorScale>
    </cfRule>
  </conditionalFormatting>
  <conditionalFormatting sqref="N157">
    <cfRule type="colorScale" priority="21">
      <colorScale>
        <cfvo type="min"/>
        <cfvo type="max"/>
        <color rgb="FFFFDB75"/>
        <color theme="9" tint="0.39997558519241921"/>
      </colorScale>
    </cfRule>
  </conditionalFormatting>
  <conditionalFormatting sqref="P157">
    <cfRule type="colorScale" priority="20">
      <colorScale>
        <cfvo type="min"/>
        <cfvo type="max"/>
        <color rgb="FFFFDB75"/>
        <color theme="9" tint="0.39997558519241921"/>
      </colorScale>
    </cfRule>
  </conditionalFormatting>
  <conditionalFormatting sqref="R157">
    <cfRule type="colorScale" priority="19">
      <colorScale>
        <cfvo type="min"/>
        <cfvo type="max"/>
        <color rgb="FFFFDB75"/>
        <color theme="9" tint="0.39997558519241921"/>
      </colorScale>
    </cfRule>
  </conditionalFormatting>
  <conditionalFormatting sqref="T157">
    <cfRule type="colorScale" priority="18">
      <colorScale>
        <cfvo type="min"/>
        <cfvo type="max"/>
        <color rgb="FFFFDB75"/>
        <color theme="9" tint="0.39997558519241921"/>
      </colorScale>
    </cfRule>
  </conditionalFormatting>
  <conditionalFormatting sqref="V157">
    <cfRule type="colorScale" priority="17">
      <colorScale>
        <cfvo type="min"/>
        <cfvo type="max"/>
        <color rgb="FFFFDB75"/>
        <color theme="9" tint="0.39997558519241921"/>
      </colorScale>
    </cfRule>
  </conditionalFormatting>
  <conditionalFormatting sqref="X157:Y157">
    <cfRule type="colorScale" priority="16">
      <colorScale>
        <cfvo type="min"/>
        <cfvo type="max"/>
        <color rgb="FFFFDB75"/>
        <color theme="9" tint="0.39997558519241921"/>
      </colorScale>
    </cfRule>
  </conditionalFormatting>
  <conditionalFormatting sqref="Z157">
    <cfRule type="colorScale" priority="15">
      <colorScale>
        <cfvo type="min"/>
        <cfvo type="max"/>
        <color rgb="FFFFDB75"/>
        <color theme="9" tint="0.39997558519241921"/>
      </colorScale>
    </cfRule>
  </conditionalFormatting>
  <conditionalFormatting sqref="AB157">
    <cfRule type="colorScale" priority="14">
      <colorScale>
        <cfvo type="min"/>
        <cfvo type="max"/>
        <color rgb="FFFFDB75"/>
        <color theme="9" tint="0.39997558519241921"/>
      </colorScale>
    </cfRule>
  </conditionalFormatting>
  <conditionalFormatting sqref="AD157">
    <cfRule type="colorScale" priority="13">
      <colorScale>
        <cfvo type="min"/>
        <cfvo type="max"/>
        <color rgb="FFFFDB75"/>
        <color theme="9" tint="0.39997558519241921"/>
      </colorScale>
    </cfRule>
  </conditionalFormatting>
  <conditionalFormatting sqref="AF157">
    <cfRule type="colorScale" priority="12">
      <colorScale>
        <cfvo type="min"/>
        <cfvo type="max"/>
        <color rgb="FFFFDB75"/>
        <color theme="9" tint="0.39997558519241921"/>
      </colorScale>
    </cfRule>
  </conditionalFormatting>
  <conditionalFormatting sqref="AH157">
    <cfRule type="colorScale" priority="11">
      <colorScale>
        <cfvo type="min"/>
        <cfvo type="max"/>
        <color rgb="FFFFDB75"/>
        <color theme="9" tint="0.39997558519241921"/>
      </colorScale>
    </cfRule>
  </conditionalFormatting>
  <conditionalFormatting sqref="AH173">
    <cfRule type="colorScale" priority="9">
      <colorScale>
        <cfvo type="min"/>
        <cfvo type="max"/>
        <color rgb="FFFFDB75"/>
        <color theme="9" tint="0.39997558519241921"/>
      </colorScale>
    </cfRule>
  </conditionalFormatting>
  <conditionalFormatting sqref="T173">
    <cfRule type="colorScale" priority="6">
      <colorScale>
        <cfvo type="min"/>
        <cfvo type="max"/>
        <color rgb="FFFFDB75"/>
        <color theme="9" tint="0.39997558519241921"/>
      </colorScale>
    </cfRule>
  </conditionalFormatting>
  <conditionalFormatting sqref="AE118">
    <cfRule type="colorScale" priority="5">
      <colorScale>
        <cfvo type="min"/>
        <cfvo type="max"/>
        <color rgb="FFFFDB75"/>
        <color theme="9" tint="0.39997558519241921"/>
      </colorScale>
    </cfRule>
  </conditionalFormatting>
  <conditionalFormatting sqref="AG118">
    <cfRule type="colorScale" priority="4">
      <colorScale>
        <cfvo type="min"/>
        <cfvo type="max"/>
        <color rgb="FFFFDB75"/>
        <color theme="9" tint="0.39997558519241921"/>
      </colorScale>
    </cfRule>
  </conditionalFormatting>
  <conditionalFormatting sqref="AA157">
    <cfRule type="colorScale" priority="3">
      <colorScale>
        <cfvo type="min"/>
        <cfvo type="max"/>
        <color rgb="FFFFDB75"/>
        <color theme="9" tint="0.39997558519241921"/>
      </colorScale>
    </cfRule>
  </conditionalFormatting>
  <conditionalFormatting sqref="AC157">
    <cfRule type="colorScale" priority="2">
      <colorScale>
        <cfvo type="min"/>
        <cfvo type="max"/>
        <color rgb="FFFFDB75"/>
        <color theme="9" tint="0.39997558519241921"/>
      </colorScale>
    </cfRule>
  </conditionalFormatting>
  <conditionalFormatting sqref="Y169">
    <cfRule type="colorScale" priority="1">
      <colorScale>
        <cfvo type="min"/>
        <cfvo type="max"/>
        <color rgb="FFFFDB75"/>
        <color theme="9" tint="0.39997558519241921"/>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Hoja1!$C$22:$C$24</xm:f>
          </x14:formula1>
          <xm:sqref>C11</xm:sqref>
        </x14:dataValidation>
        <x14:dataValidation type="list" allowBlank="1" showInputMessage="1" showErrorMessage="1" xr:uid="{00000000-0002-0000-0000-000001000000}">
          <x14:formula1>
            <xm:f>Hoja1!$G$3:$G$20</xm:f>
          </x14:formula1>
          <xm:sqref>C13</xm:sqref>
        </x14:dataValidation>
        <x14:dataValidation type="list" allowBlank="1" showInputMessage="1" showErrorMessage="1" xr:uid="{00000000-0002-0000-0000-000002000000}">
          <x14:formula1>
            <xm:f>Hoja1!$K$3:$K$20</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2F203-5E18-4725-AFCB-0D8000F45567}">
  <sheetPr>
    <pageSetUpPr fitToPage="1"/>
  </sheetPr>
  <dimension ref="B1:AC63"/>
  <sheetViews>
    <sheetView showGridLines="0" zoomScale="80" zoomScaleNormal="80" workbookViewId="0">
      <selection activeCell="B47" sqref="B47:X47"/>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56"/>
      <c r="C1" s="356"/>
      <c r="D1" s="356" t="s">
        <v>0</v>
      </c>
      <c r="E1" s="356"/>
      <c r="F1" s="356"/>
      <c r="G1" s="356"/>
      <c r="H1" s="356"/>
      <c r="I1" s="356"/>
      <c r="J1" s="356"/>
      <c r="K1" s="356"/>
      <c r="L1" s="356"/>
      <c r="M1" s="356"/>
      <c r="N1" s="356"/>
      <c r="O1" s="356"/>
      <c r="P1" s="356"/>
      <c r="Q1" s="356"/>
      <c r="R1" s="356"/>
      <c r="S1" s="390" t="s">
        <v>1</v>
      </c>
      <c r="T1" s="390"/>
      <c r="U1" s="390"/>
      <c r="V1" s="391" t="s">
        <v>409</v>
      </c>
      <c r="W1" s="391"/>
      <c r="X1" s="391"/>
    </row>
    <row r="2" spans="2:27" ht="12.75">
      <c r="B2" s="356"/>
      <c r="C2" s="356"/>
      <c r="D2" s="356"/>
      <c r="E2" s="356"/>
      <c r="F2" s="356"/>
      <c r="G2" s="356"/>
      <c r="H2" s="356"/>
      <c r="I2" s="356"/>
      <c r="J2" s="356"/>
      <c r="K2" s="356"/>
      <c r="L2" s="356"/>
      <c r="M2" s="356"/>
      <c r="N2" s="356"/>
      <c r="O2" s="356"/>
      <c r="P2" s="356"/>
      <c r="Q2" s="356"/>
      <c r="R2" s="356"/>
      <c r="S2" s="390" t="s">
        <v>3</v>
      </c>
      <c r="T2" s="390"/>
      <c r="U2" s="390"/>
      <c r="V2" s="392" t="s">
        <v>410</v>
      </c>
      <c r="W2" s="392"/>
      <c r="X2" s="392"/>
    </row>
    <row r="3" spans="2:27" ht="12.75">
      <c r="B3" s="356"/>
      <c r="C3" s="356"/>
      <c r="D3" s="356" t="s">
        <v>411</v>
      </c>
      <c r="E3" s="356"/>
      <c r="F3" s="356"/>
      <c r="G3" s="356"/>
      <c r="H3" s="356"/>
      <c r="I3" s="356"/>
      <c r="J3" s="356"/>
      <c r="K3" s="356"/>
      <c r="L3" s="356"/>
      <c r="M3" s="356"/>
      <c r="N3" s="356"/>
      <c r="O3" s="356"/>
      <c r="P3" s="356"/>
      <c r="Q3" s="356"/>
      <c r="R3" s="356"/>
      <c r="S3" s="390" t="s">
        <v>5</v>
      </c>
      <c r="T3" s="390"/>
      <c r="U3" s="390"/>
      <c r="V3" s="391" t="s">
        <v>6</v>
      </c>
      <c r="W3" s="391"/>
      <c r="X3" s="391"/>
    </row>
    <row r="4" spans="2:27" ht="15.6" customHeight="1">
      <c r="B4" s="356"/>
      <c r="C4" s="356"/>
      <c r="D4" s="356"/>
      <c r="E4" s="356"/>
      <c r="F4" s="356"/>
      <c r="G4" s="356"/>
      <c r="H4" s="356"/>
      <c r="I4" s="356"/>
      <c r="J4" s="356"/>
      <c r="K4" s="356"/>
      <c r="L4" s="356"/>
      <c r="M4" s="356"/>
      <c r="N4" s="356"/>
      <c r="O4" s="356"/>
      <c r="P4" s="356"/>
      <c r="Q4" s="356"/>
      <c r="R4" s="356"/>
      <c r="S4" s="390" t="s">
        <v>412</v>
      </c>
      <c r="T4" s="390"/>
      <c r="U4" s="390"/>
      <c r="V4" s="388">
        <v>44725</v>
      </c>
      <c r="W4" s="389"/>
      <c r="X4" s="389"/>
    </row>
    <row r="5" spans="2:27" ht="9" customHeight="1">
      <c r="B5" s="350"/>
      <c r="C5" s="373"/>
      <c r="D5" s="373"/>
      <c r="E5" s="373"/>
      <c r="F5" s="373"/>
      <c r="G5" s="373"/>
      <c r="H5" s="373"/>
      <c r="I5" s="373"/>
      <c r="J5" s="373"/>
      <c r="K5" s="373"/>
      <c r="L5" s="373"/>
      <c r="M5" s="373"/>
      <c r="N5" s="373"/>
      <c r="O5" s="373"/>
      <c r="P5" s="373"/>
      <c r="Q5" s="373"/>
      <c r="R5" s="373"/>
      <c r="S5" s="373"/>
      <c r="T5" s="373"/>
      <c r="U5" s="373"/>
      <c r="V5" s="373"/>
      <c r="W5" s="373"/>
      <c r="X5" s="351"/>
    </row>
    <row r="6" spans="2:27" ht="18.600000000000001" customHeight="1">
      <c r="B6" s="357" t="s">
        <v>413</v>
      </c>
      <c r="C6" s="358"/>
      <c r="D6" s="358"/>
      <c r="E6" s="358"/>
      <c r="F6" s="358"/>
      <c r="G6" s="358"/>
      <c r="H6" s="358"/>
      <c r="I6" s="358"/>
      <c r="J6" s="358"/>
      <c r="K6" s="358"/>
      <c r="L6" s="358"/>
      <c r="M6" s="358"/>
      <c r="N6" s="358"/>
      <c r="O6" s="358"/>
      <c r="P6" s="358"/>
      <c r="Q6" s="358"/>
      <c r="R6" s="358"/>
      <c r="S6" s="358"/>
      <c r="T6" s="358"/>
      <c r="U6" s="358"/>
      <c r="V6" s="358"/>
      <c r="W6" s="358"/>
      <c r="X6" s="359"/>
    </row>
    <row r="7" spans="2:27" ht="16.899999999999999" customHeight="1">
      <c r="B7" s="350" t="s">
        <v>414</v>
      </c>
      <c r="C7" s="373"/>
      <c r="D7" s="373"/>
      <c r="E7" s="373"/>
      <c r="F7" s="373"/>
      <c r="G7" s="373"/>
      <c r="H7" s="351"/>
      <c r="I7" s="350" t="s">
        <v>415</v>
      </c>
      <c r="J7" s="373"/>
      <c r="K7" s="373"/>
      <c r="L7" s="373"/>
      <c r="M7" s="373"/>
      <c r="N7" s="373"/>
      <c r="O7" s="373"/>
      <c r="P7" s="373"/>
      <c r="Q7" s="373"/>
      <c r="R7" s="373"/>
      <c r="S7" s="373"/>
      <c r="T7" s="351"/>
      <c r="U7" s="350" t="s">
        <v>416</v>
      </c>
      <c r="V7" s="373"/>
      <c r="W7" s="373"/>
      <c r="X7" s="351"/>
    </row>
    <row r="8" spans="2:27" ht="26.65" customHeight="1">
      <c r="B8" s="346" t="s">
        <v>417</v>
      </c>
      <c r="C8" s="383"/>
      <c r="D8" s="383"/>
      <c r="E8" s="383"/>
      <c r="F8" s="383"/>
      <c r="G8" s="383"/>
      <c r="H8" s="347"/>
      <c r="I8" s="346" t="s">
        <v>15</v>
      </c>
      <c r="J8" s="383"/>
      <c r="K8" s="383"/>
      <c r="L8" s="383"/>
      <c r="M8" s="383"/>
      <c r="N8" s="383"/>
      <c r="O8" s="383"/>
      <c r="P8" s="383"/>
      <c r="Q8" s="383"/>
      <c r="R8" s="383"/>
      <c r="S8" s="383"/>
      <c r="T8" s="347"/>
      <c r="U8" s="346" t="s">
        <v>418</v>
      </c>
      <c r="V8" s="383"/>
      <c r="W8" s="383"/>
      <c r="X8" s="347"/>
    </row>
    <row r="9" spans="2:27" ht="19.149999999999999" customHeight="1">
      <c r="B9" s="357" t="s">
        <v>419</v>
      </c>
      <c r="C9" s="358"/>
      <c r="D9" s="358"/>
      <c r="E9" s="358"/>
      <c r="F9" s="358"/>
      <c r="G9" s="358"/>
      <c r="H9" s="358"/>
      <c r="I9" s="358"/>
      <c r="J9" s="358"/>
      <c r="K9" s="358"/>
      <c r="L9" s="358"/>
      <c r="M9" s="358"/>
      <c r="N9" s="358"/>
      <c r="O9" s="358"/>
      <c r="P9" s="358"/>
      <c r="Q9" s="358"/>
      <c r="R9" s="358"/>
      <c r="S9" s="358"/>
      <c r="T9" s="358"/>
      <c r="U9" s="358"/>
      <c r="V9" s="358"/>
      <c r="W9" s="358"/>
      <c r="X9" s="359"/>
    </row>
    <row r="10" spans="2:27" ht="15" customHeight="1">
      <c r="B10" s="356" t="s">
        <v>420</v>
      </c>
      <c r="C10" s="356"/>
      <c r="D10" s="356"/>
      <c r="E10" s="356"/>
      <c r="F10" s="356"/>
      <c r="G10" s="350" t="s">
        <v>421</v>
      </c>
      <c r="H10" s="373"/>
      <c r="I10" s="373"/>
      <c r="J10" s="373"/>
      <c r="K10" s="373"/>
      <c r="L10" s="373"/>
      <c r="M10" s="373"/>
      <c r="N10" s="373"/>
      <c r="O10" s="351"/>
      <c r="P10" s="350" t="s">
        <v>422</v>
      </c>
      <c r="Q10" s="373"/>
      <c r="R10" s="373"/>
      <c r="S10" s="373"/>
      <c r="T10" s="373"/>
      <c r="U10" s="351"/>
      <c r="V10" s="350" t="s">
        <v>3</v>
      </c>
      <c r="W10" s="373"/>
      <c r="X10" s="351"/>
    </row>
    <row r="11" spans="2:27" ht="34.9" customHeight="1">
      <c r="B11" s="325" t="s">
        <v>423</v>
      </c>
      <c r="C11" s="325"/>
      <c r="D11" s="325"/>
      <c r="E11" s="325"/>
      <c r="F11" s="325"/>
      <c r="G11" s="320" t="s">
        <v>424</v>
      </c>
      <c r="H11" s="321"/>
      <c r="I11" s="321"/>
      <c r="J11" s="321"/>
      <c r="K11" s="321"/>
      <c r="L11" s="321"/>
      <c r="M11" s="321"/>
      <c r="N11" s="321"/>
      <c r="O11" s="322"/>
      <c r="P11" s="346" t="s">
        <v>425</v>
      </c>
      <c r="Q11" s="383"/>
      <c r="R11" s="383"/>
      <c r="S11" s="383"/>
      <c r="T11" s="383"/>
      <c r="U11" s="347"/>
      <c r="V11" s="384" t="s">
        <v>426</v>
      </c>
      <c r="W11" s="385"/>
      <c r="X11" s="386"/>
    </row>
    <row r="12" spans="2:27" ht="49.9" customHeight="1">
      <c r="B12" s="356" t="s">
        <v>427</v>
      </c>
      <c r="C12" s="356"/>
      <c r="D12" s="356"/>
      <c r="E12" s="356"/>
      <c r="F12" s="356" t="s">
        <v>428</v>
      </c>
      <c r="G12" s="356"/>
      <c r="H12" s="356"/>
      <c r="I12" s="356"/>
      <c r="J12" s="356"/>
      <c r="K12" s="356"/>
      <c r="L12" s="356"/>
      <c r="M12" s="356"/>
      <c r="N12" s="387" t="s">
        <v>429</v>
      </c>
      <c r="O12" s="387"/>
      <c r="P12" s="387"/>
      <c r="Q12" s="387"/>
      <c r="R12" s="387"/>
      <c r="S12" s="356" t="s">
        <v>430</v>
      </c>
      <c r="T12" s="356"/>
      <c r="U12" s="356"/>
      <c r="V12" s="356"/>
      <c r="W12" s="356"/>
      <c r="X12" s="356"/>
    </row>
    <row r="13" spans="2:27" ht="81.599999999999994" customHeight="1">
      <c r="B13" s="325" t="s">
        <v>431</v>
      </c>
      <c r="C13" s="325"/>
      <c r="D13" s="325"/>
      <c r="E13" s="325"/>
      <c r="F13" s="325" t="s">
        <v>62</v>
      </c>
      <c r="G13" s="325"/>
      <c r="H13" s="325"/>
      <c r="I13" s="325"/>
      <c r="J13" s="325"/>
      <c r="K13" s="325"/>
      <c r="L13" s="325"/>
      <c r="M13" s="325"/>
      <c r="N13" s="325" t="s">
        <v>432</v>
      </c>
      <c r="O13" s="325"/>
      <c r="P13" s="325"/>
      <c r="Q13" s="325"/>
      <c r="R13" s="325"/>
      <c r="S13" s="325" t="s">
        <v>432</v>
      </c>
      <c r="T13" s="325"/>
      <c r="U13" s="325"/>
      <c r="V13" s="325"/>
      <c r="W13" s="325"/>
      <c r="X13" s="325"/>
    </row>
    <row r="14" spans="2:27" ht="12" customHeight="1">
      <c r="B14" s="377" t="s">
        <v>433</v>
      </c>
      <c r="C14" s="378"/>
      <c r="D14" s="378"/>
      <c r="E14" s="378"/>
      <c r="F14" s="379"/>
      <c r="G14" s="364" t="s">
        <v>434</v>
      </c>
      <c r="H14" s="371"/>
      <c r="I14" s="371"/>
      <c r="J14" s="365"/>
      <c r="K14" s="377" t="s">
        <v>435</v>
      </c>
      <c r="L14" s="378"/>
      <c r="M14" s="378"/>
      <c r="N14" s="379"/>
      <c r="O14" s="350" t="s">
        <v>436</v>
      </c>
      <c r="P14" s="373"/>
      <c r="Q14" s="373"/>
      <c r="R14" s="373"/>
      <c r="S14" s="373"/>
      <c r="T14" s="373"/>
      <c r="U14" s="373"/>
      <c r="V14" s="373"/>
      <c r="W14" s="373"/>
      <c r="X14" s="351"/>
      <c r="Y14" s="49"/>
      <c r="Z14" s="49"/>
      <c r="AA14" s="49"/>
    </row>
    <row r="15" spans="2:27" ht="64.900000000000006" customHeight="1">
      <c r="B15" s="380"/>
      <c r="C15" s="381"/>
      <c r="D15" s="381"/>
      <c r="E15" s="381"/>
      <c r="F15" s="382"/>
      <c r="G15" s="366"/>
      <c r="H15" s="372"/>
      <c r="I15" s="372"/>
      <c r="J15" s="367"/>
      <c r="K15" s="380"/>
      <c r="L15" s="381"/>
      <c r="M15" s="381"/>
      <c r="N15" s="382"/>
      <c r="O15" s="350" t="s">
        <v>437</v>
      </c>
      <c r="P15" s="373"/>
      <c r="Q15" s="373"/>
      <c r="R15" s="351"/>
      <c r="S15" s="352" t="s">
        <v>438</v>
      </c>
      <c r="T15" s="374"/>
      <c r="U15" s="353"/>
      <c r="V15" s="352" t="s">
        <v>439</v>
      </c>
      <c r="W15" s="374"/>
      <c r="X15" s="353"/>
      <c r="Y15" s="49"/>
      <c r="Z15" s="49"/>
      <c r="AA15" s="49"/>
    </row>
    <row r="16" spans="2:27" ht="25.9" customHeight="1">
      <c r="B16" s="325" t="s">
        <v>440</v>
      </c>
      <c r="C16" s="325"/>
      <c r="D16" s="325"/>
      <c r="E16" s="325"/>
      <c r="F16" s="325"/>
      <c r="G16" s="375" t="s">
        <v>441</v>
      </c>
      <c r="H16" s="375"/>
      <c r="I16" s="375"/>
      <c r="J16" s="375"/>
      <c r="K16" s="375">
        <v>1</v>
      </c>
      <c r="L16" s="375"/>
      <c r="M16" s="375"/>
      <c r="N16" s="375"/>
      <c r="O16" s="75" t="s">
        <v>442</v>
      </c>
      <c r="P16" s="75" t="s">
        <v>443</v>
      </c>
      <c r="Q16" s="75" t="s">
        <v>444</v>
      </c>
      <c r="R16" s="75" t="s">
        <v>445</v>
      </c>
      <c r="S16" s="325" t="s">
        <v>446</v>
      </c>
      <c r="T16" s="325"/>
      <c r="U16" s="325"/>
      <c r="V16" s="376" t="s">
        <v>443</v>
      </c>
      <c r="W16" s="376"/>
      <c r="X16" s="376"/>
    </row>
    <row r="17" spans="2:27" ht="88.9" customHeight="1">
      <c r="B17" s="325"/>
      <c r="C17" s="325"/>
      <c r="D17" s="325"/>
      <c r="E17" s="325"/>
      <c r="F17" s="325"/>
      <c r="G17" s="375"/>
      <c r="H17" s="375"/>
      <c r="I17" s="375"/>
      <c r="J17" s="375"/>
      <c r="K17" s="375"/>
      <c r="L17" s="375"/>
      <c r="M17" s="375"/>
      <c r="N17" s="375"/>
      <c r="O17" s="110" t="s">
        <v>432</v>
      </c>
      <c r="P17" s="110">
        <v>1</v>
      </c>
      <c r="Q17" s="110">
        <v>1</v>
      </c>
      <c r="R17" s="110">
        <v>1</v>
      </c>
      <c r="S17" s="325"/>
      <c r="T17" s="325"/>
      <c r="U17" s="325"/>
      <c r="V17" s="376"/>
      <c r="W17" s="376"/>
      <c r="X17" s="376"/>
    </row>
    <row r="18" spans="2:27" ht="18" customHeight="1">
      <c r="B18" s="357" t="s">
        <v>447</v>
      </c>
      <c r="C18" s="358"/>
      <c r="D18" s="358"/>
      <c r="E18" s="358"/>
      <c r="F18" s="358"/>
      <c r="G18" s="358"/>
      <c r="H18" s="358"/>
      <c r="I18" s="358"/>
      <c r="J18" s="358"/>
      <c r="K18" s="358"/>
      <c r="L18" s="358"/>
      <c r="M18" s="358"/>
      <c r="N18" s="358"/>
      <c r="O18" s="358"/>
      <c r="P18" s="358"/>
      <c r="Q18" s="358"/>
      <c r="R18" s="358"/>
      <c r="S18" s="358"/>
      <c r="T18" s="358"/>
      <c r="U18" s="358"/>
      <c r="V18" s="358"/>
      <c r="W18" s="358"/>
      <c r="X18" s="359"/>
      <c r="Z18" s="66" t="s">
        <v>394</v>
      </c>
    </row>
    <row r="19" spans="2:27" ht="34.9" customHeight="1">
      <c r="B19" s="362" t="s">
        <v>448</v>
      </c>
      <c r="C19" s="364" t="s">
        <v>449</v>
      </c>
      <c r="D19" s="365"/>
      <c r="E19" s="364" t="s">
        <v>450</v>
      </c>
      <c r="F19" s="365"/>
      <c r="G19" s="368" t="s">
        <v>451</v>
      </c>
      <c r="H19" s="369"/>
      <c r="I19" s="369"/>
      <c r="J19" s="369"/>
      <c r="K19" s="369"/>
      <c r="L19" s="369"/>
      <c r="M19" s="369"/>
      <c r="N19" s="369"/>
      <c r="O19" s="369"/>
      <c r="P19" s="369"/>
      <c r="Q19" s="369"/>
      <c r="R19" s="370"/>
      <c r="S19" s="364" t="s">
        <v>452</v>
      </c>
      <c r="T19" s="371"/>
      <c r="U19" s="371"/>
      <c r="V19" s="371"/>
      <c r="W19" s="371"/>
      <c r="X19" s="365"/>
    </row>
    <row r="20" spans="2:27" ht="28.5" customHeight="1">
      <c r="B20" s="363"/>
      <c r="C20" s="366"/>
      <c r="D20" s="367"/>
      <c r="E20" s="366"/>
      <c r="F20" s="367"/>
      <c r="G20" s="350" t="s">
        <v>453</v>
      </c>
      <c r="H20" s="373"/>
      <c r="I20" s="351"/>
      <c r="J20" s="350" t="s">
        <v>454</v>
      </c>
      <c r="K20" s="373"/>
      <c r="L20" s="351"/>
      <c r="M20" s="352" t="s">
        <v>455</v>
      </c>
      <c r="N20" s="374"/>
      <c r="O20" s="353"/>
      <c r="P20" s="352" t="s">
        <v>456</v>
      </c>
      <c r="Q20" s="374"/>
      <c r="R20" s="353"/>
      <c r="S20" s="366"/>
      <c r="T20" s="372"/>
      <c r="U20" s="372"/>
      <c r="V20" s="372"/>
      <c r="W20" s="372"/>
      <c r="X20" s="367"/>
    </row>
    <row r="21" spans="2:27" ht="43.9" customHeight="1">
      <c r="B21" s="108" t="s">
        <v>457</v>
      </c>
      <c r="C21" s="320" t="s">
        <v>458</v>
      </c>
      <c r="D21" s="322"/>
      <c r="E21" s="360">
        <v>1</v>
      </c>
      <c r="F21" s="361"/>
      <c r="G21" s="360">
        <v>1</v>
      </c>
      <c r="H21" s="321"/>
      <c r="I21" s="322"/>
      <c r="J21" s="360" t="s">
        <v>459</v>
      </c>
      <c r="K21" s="321"/>
      <c r="L21" s="322"/>
      <c r="M21" s="360" t="s">
        <v>460</v>
      </c>
      <c r="N21" s="321"/>
      <c r="O21" s="322"/>
      <c r="P21" s="320" t="s">
        <v>461</v>
      </c>
      <c r="Q21" s="321"/>
      <c r="R21" s="322"/>
      <c r="S21" s="320" t="s">
        <v>462</v>
      </c>
      <c r="T21" s="321"/>
      <c r="U21" s="321"/>
      <c r="V21" s="321"/>
      <c r="W21" s="321"/>
      <c r="X21" s="322"/>
    </row>
    <row r="22" spans="2:27" ht="25.15" customHeight="1">
      <c r="B22" s="356" t="s">
        <v>463</v>
      </c>
      <c r="C22" s="356"/>
      <c r="D22" s="356"/>
      <c r="E22" s="356"/>
      <c r="F22" s="356"/>
      <c r="G22" s="356"/>
      <c r="H22" s="356"/>
      <c r="I22" s="356"/>
      <c r="J22" s="356"/>
      <c r="K22" s="356"/>
      <c r="L22" s="356"/>
      <c r="M22" s="356"/>
      <c r="N22" s="356" t="s">
        <v>464</v>
      </c>
      <c r="O22" s="356"/>
      <c r="P22" s="356"/>
      <c r="Q22" s="356"/>
      <c r="R22" s="356"/>
      <c r="S22" s="356"/>
      <c r="T22" s="356"/>
      <c r="U22" s="356"/>
      <c r="V22" s="356"/>
      <c r="W22" s="356"/>
      <c r="X22" s="356"/>
    </row>
    <row r="23" spans="2:27" ht="69" customHeight="1">
      <c r="B23" s="325" t="s">
        <v>465</v>
      </c>
      <c r="C23" s="325"/>
      <c r="D23" s="325"/>
      <c r="E23" s="325"/>
      <c r="F23" s="325"/>
      <c r="G23" s="325"/>
      <c r="H23" s="325"/>
      <c r="I23" s="325"/>
      <c r="J23" s="325"/>
      <c r="K23" s="325"/>
      <c r="L23" s="325"/>
      <c r="M23" s="325"/>
      <c r="N23" s="325" t="s">
        <v>466</v>
      </c>
      <c r="O23" s="325"/>
      <c r="P23" s="325"/>
      <c r="Q23" s="325"/>
      <c r="R23" s="325"/>
      <c r="S23" s="325"/>
      <c r="T23" s="325"/>
      <c r="U23" s="325"/>
      <c r="V23" s="325"/>
      <c r="W23" s="325"/>
      <c r="X23" s="325"/>
      <c r="AA23" s="50"/>
    </row>
    <row r="24" spans="2:27" ht="19.149999999999999" customHeight="1">
      <c r="B24" s="357" t="s">
        <v>467</v>
      </c>
      <c r="C24" s="358"/>
      <c r="D24" s="358"/>
      <c r="E24" s="358"/>
      <c r="F24" s="358"/>
      <c r="G24" s="358"/>
      <c r="H24" s="358"/>
      <c r="I24" s="358"/>
      <c r="J24" s="358"/>
      <c r="K24" s="358"/>
      <c r="L24" s="358"/>
      <c r="M24" s="358"/>
      <c r="N24" s="358"/>
      <c r="O24" s="358"/>
      <c r="P24" s="358"/>
      <c r="Q24" s="358"/>
      <c r="R24" s="358"/>
      <c r="S24" s="358"/>
      <c r="T24" s="358"/>
      <c r="U24" s="358"/>
      <c r="V24" s="358"/>
      <c r="W24" s="358"/>
      <c r="X24" s="359"/>
    </row>
    <row r="25" spans="2:27" ht="19.149999999999999" customHeight="1">
      <c r="B25" s="354" t="s">
        <v>468</v>
      </c>
      <c r="C25" s="355"/>
      <c r="D25" s="109" t="s">
        <v>469</v>
      </c>
      <c r="E25" s="352" t="s">
        <v>470</v>
      </c>
      <c r="F25" s="353"/>
      <c r="G25" s="350" t="s">
        <v>471</v>
      </c>
      <c r="H25" s="351"/>
      <c r="I25" s="350" t="s">
        <v>472</v>
      </c>
      <c r="J25" s="351"/>
      <c r="K25" s="350" t="s">
        <v>473</v>
      </c>
      <c r="L25" s="351"/>
      <c r="M25" s="106" t="s">
        <v>474</v>
      </c>
      <c r="N25" s="352" t="s">
        <v>475</v>
      </c>
      <c r="O25" s="353"/>
      <c r="P25" s="350" t="s">
        <v>476</v>
      </c>
      <c r="Q25" s="351"/>
      <c r="R25" s="350" t="s">
        <v>477</v>
      </c>
      <c r="S25" s="351"/>
      <c r="T25" s="352" t="s">
        <v>478</v>
      </c>
      <c r="U25" s="353"/>
      <c r="V25" s="352" t="s">
        <v>479</v>
      </c>
      <c r="W25" s="353"/>
      <c r="X25" s="109" t="s">
        <v>480</v>
      </c>
    </row>
    <row r="26" spans="2:27" ht="19.149999999999999" customHeight="1">
      <c r="B26" s="349" t="s">
        <v>481</v>
      </c>
      <c r="C26" s="349"/>
      <c r="D26" s="51">
        <v>0</v>
      </c>
      <c r="E26" s="339">
        <v>0</v>
      </c>
      <c r="F26" s="341"/>
      <c r="G26" s="346">
        <v>0</v>
      </c>
      <c r="H26" s="347"/>
      <c r="I26" s="346">
        <v>0</v>
      </c>
      <c r="J26" s="347"/>
      <c r="K26" s="346">
        <v>0</v>
      </c>
      <c r="L26" s="347"/>
      <c r="M26" s="52">
        <v>0</v>
      </c>
      <c r="N26" s="346">
        <v>0</v>
      </c>
      <c r="O26" s="347"/>
      <c r="P26" s="346">
        <v>61</v>
      </c>
      <c r="Q26" s="347"/>
      <c r="R26" s="346">
        <v>142</v>
      </c>
      <c r="S26" s="347"/>
      <c r="T26" s="346">
        <v>0</v>
      </c>
      <c r="U26" s="347"/>
      <c r="V26" s="346">
        <v>0</v>
      </c>
      <c r="W26" s="347"/>
      <c r="X26" s="52">
        <v>0</v>
      </c>
      <c r="Z26" s="53"/>
      <c r="AA26" s="53"/>
    </row>
    <row r="27" spans="2:27" ht="19.149999999999999" customHeight="1">
      <c r="B27" s="349" t="s">
        <v>482</v>
      </c>
      <c r="C27" s="349"/>
      <c r="D27" s="51">
        <v>0</v>
      </c>
      <c r="E27" s="339">
        <v>0</v>
      </c>
      <c r="F27" s="341"/>
      <c r="G27" s="346">
        <v>0</v>
      </c>
      <c r="H27" s="347"/>
      <c r="I27" s="346">
        <v>0</v>
      </c>
      <c r="J27" s="347"/>
      <c r="K27" s="346">
        <v>0</v>
      </c>
      <c r="L27" s="347"/>
      <c r="M27" s="52">
        <v>0</v>
      </c>
      <c r="N27" s="346">
        <v>0</v>
      </c>
      <c r="O27" s="347"/>
      <c r="P27" s="346">
        <v>70</v>
      </c>
      <c r="Q27" s="347"/>
      <c r="R27" s="346">
        <v>146</v>
      </c>
      <c r="S27" s="347"/>
      <c r="T27" s="346">
        <v>0</v>
      </c>
      <c r="U27" s="347"/>
      <c r="V27" s="346">
        <v>0</v>
      </c>
      <c r="W27" s="347"/>
      <c r="X27" s="52">
        <v>0</v>
      </c>
      <c r="Y27" s="50"/>
    </row>
    <row r="28" spans="2:27" ht="19.899999999999999" customHeight="1">
      <c r="B28" s="348" t="s">
        <v>483</v>
      </c>
      <c r="C28" s="348"/>
      <c r="D28" s="348"/>
      <c r="E28" s="348"/>
      <c r="F28" s="348"/>
      <c r="G28" s="348"/>
      <c r="H28" s="348"/>
      <c r="I28" s="348"/>
      <c r="J28" s="348"/>
      <c r="K28" s="348"/>
      <c r="L28" s="348"/>
      <c r="M28" s="348"/>
      <c r="N28" s="348"/>
      <c r="O28" s="348"/>
      <c r="P28" s="348"/>
      <c r="Q28" s="348"/>
      <c r="R28" s="348"/>
      <c r="S28" s="348"/>
      <c r="T28" s="348"/>
      <c r="U28" s="348"/>
      <c r="V28" s="348"/>
      <c r="W28" s="348"/>
      <c r="X28" s="348"/>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6" t="s">
        <v>484</v>
      </c>
      <c r="C30" s="109" t="s">
        <v>485</v>
      </c>
      <c r="D30" s="109" t="s">
        <v>486</v>
      </c>
      <c r="E30" s="54" t="s">
        <v>487</v>
      </c>
      <c r="H30" s="397"/>
      <c r="I30" s="397"/>
      <c r="J30" s="397"/>
      <c r="K30" s="397"/>
      <c r="L30" s="397"/>
      <c r="M30" s="397"/>
      <c r="N30" s="397"/>
      <c r="O30" s="397"/>
      <c r="P30" s="397"/>
      <c r="Q30" s="397"/>
      <c r="R30" s="397"/>
      <c r="S30" s="398"/>
      <c r="T30" s="398"/>
      <c r="U30" s="398"/>
      <c r="V30" s="398"/>
      <c r="W30" s="398"/>
      <c r="X30" s="399"/>
    </row>
    <row r="31" spans="2:27" ht="17.649999999999999" customHeight="1">
      <c r="B31" s="52" t="s">
        <v>488</v>
      </c>
      <c r="C31" s="55">
        <f>IF(ISERROR($D$26/$D$27),0,$D$26/$D$27)</f>
        <v>0</v>
      </c>
      <c r="D31" s="56">
        <f>$E$21</f>
        <v>1</v>
      </c>
      <c r="E31" s="343">
        <f>AVERAGE(C31:C42)*0.33</f>
        <v>5.0710861056751468E-2</v>
      </c>
      <c r="H31" s="400"/>
      <c r="I31" s="400"/>
      <c r="J31" s="397"/>
      <c r="K31" s="397"/>
      <c r="L31" s="57"/>
      <c r="M31" s="58"/>
      <c r="N31" s="400"/>
      <c r="O31" s="400"/>
      <c r="P31" s="400"/>
      <c r="Q31" s="400"/>
      <c r="R31" s="400"/>
      <c r="S31" s="401"/>
      <c r="T31" s="401"/>
      <c r="U31" s="401"/>
      <c r="V31" s="401"/>
      <c r="W31" s="401"/>
      <c r="X31" s="402"/>
    </row>
    <row r="32" spans="2:27" ht="17.649999999999999" customHeight="1">
      <c r="B32" s="52" t="s">
        <v>489</v>
      </c>
      <c r="C32" s="55">
        <f>IF(ISERROR($E$26/$E$27),0,$E$26/$E$27)</f>
        <v>0</v>
      </c>
      <c r="D32" s="56">
        <f t="shared" ref="D32:D42" si="0">$E$21</f>
        <v>1</v>
      </c>
      <c r="E32" s="344"/>
      <c r="H32" s="397"/>
      <c r="I32" s="397"/>
      <c r="J32" s="397"/>
      <c r="K32" s="397"/>
      <c r="L32" s="59"/>
      <c r="M32" s="57"/>
      <c r="N32" s="397"/>
      <c r="O32" s="397"/>
      <c r="P32" s="397"/>
      <c r="Q32" s="397"/>
      <c r="R32" s="397"/>
      <c r="S32" s="401"/>
      <c r="T32" s="401"/>
      <c r="U32" s="401"/>
      <c r="V32" s="401"/>
      <c r="W32" s="401"/>
      <c r="X32" s="402"/>
    </row>
    <row r="33" spans="2:27" ht="17.649999999999999" customHeight="1">
      <c r="B33" s="52" t="s">
        <v>490</v>
      </c>
      <c r="C33" s="55">
        <f>IF(ISERROR($G$26/$G$27),0,$G$26/$G$27)</f>
        <v>0</v>
      </c>
      <c r="D33" s="56">
        <f t="shared" si="0"/>
        <v>1</v>
      </c>
      <c r="E33" s="344"/>
      <c r="H33" s="397"/>
      <c r="I33" s="397"/>
      <c r="J33" s="397"/>
      <c r="K33" s="397"/>
      <c r="L33" s="59"/>
      <c r="M33" s="57"/>
      <c r="N33" s="397"/>
      <c r="O33" s="397"/>
      <c r="P33" s="397"/>
      <c r="Q33" s="397"/>
      <c r="R33" s="397"/>
      <c r="S33" s="401"/>
      <c r="T33" s="401"/>
      <c r="U33" s="401"/>
      <c r="V33" s="401"/>
      <c r="W33" s="401"/>
      <c r="X33" s="402"/>
    </row>
    <row r="34" spans="2:27" ht="17.649999999999999" customHeight="1">
      <c r="B34" s="52" t="s">
        <v>491</v>
      </c>
      <c r="C34" s="55">
        <f>IF(ISERROR($I$26/$I$27),0,$I$26/$I$27)</f>
        <v>0</v>
      </c>
      <c r="D34" s="56">
        <f t="shared" si="0"/>
        <v>1</v>
      </c>
      <c r="E34" s="344"/>
      <c r="H34" s="397"/>
      <c r="I34" s="397"/>
      <c r="J34" s="397"/>
      <c r="K34" s="397"/>
      <c r="L34" s="59"/>
      <c r="M34" s="57"/>
      <c r="N34" s="397"/>
      <c r="O34" s="397"/>
      <c r="P34" s="397"/>
      <c r="Q34" s="397"/>
      <c r="R34" s="397"/>
      <c r="S34" s="401"/>
      <c r="T34" s="401"/>
      <c r="U34" s="401"/>
      <c r="V34" s="401"/>
      <c r="W34" s="401"/>
      <c r="X34" s="402"/>
    </row>
    <row r="35" spans="2:27" ht="17.649999999999999" customHeight="1">
      <c r="B35" s="52" t="s">
        <v>492</v>
      </c>
      <c r="C35" s="55">
        <f>IF(ISERROR($K$26/$K$27),0,$K$26/$K$27)</f>
        <v>0</v>
      </c>
      <c r="D35" s="56">
        <f t="shared" si="0"/>
        <v>1</v>
      </c>
      <c r="E35" s="344"/>
      <c r="H35" s="397"/>
      <c r="I35" s="397"/>
      <c r="J35" s="397"/>
      <c r="K35" s="397"/>
      <c r="L35" s="59"/>
      <c r="M35" s="57"/>
      <c r="N35" s="397"/>
      <c r="O35" s="397"/>
      <c r="P35" s="397"/>
      <c r="Q35" s="397"/>
      <c r="R35" s="397"/>
      <c r="S35" s="401"/>
      <c r="T35" s="401"/>
      <c r="U35" s="401"/>
      <c r="V35" s="401"/>
      <c r="W35" s="401"/>
      <c r="X35" s="402"/>
    </row>
    <row r="36" spans="2:27" ht="17.649999999999999" customHeight="1">
      <c r="B36" s="52" t="s">
        <v>493</v>
      </c>
      <c r="C36" s="55">
        <f>IF(ISERROR($M$26/$M$27),0,$M$26/$M$27)</f>
        <v>0</v>
      </c>
      <c r="D36" s="56">
        <f t="shared" si="0"/>
        <v>1</v>
      </c>
      <c r="E36" s="344"/>
      <c r="H36" s="397"/>
      <c r="I36" s="397"/>
      <c r="J36" s="397"/>
      <c r="K36" s="397"/>
      <c r="L36" s="59"/>
      <c r="M36" s="57"/>
      <c r="N36" s="397"/>
      <c r="O36" s="397"/>
      <c r="P36" s="397"/>
      <c r="Q36" s="397"/>
      <c r="R36" s="397"/>
      <c r="S36" s="401"/>
      <c r="T36" s="401"/>
      <c r="U36" s="401"/>
      <c r="V36" s="401"/>
      <c r="W36" s="401"/>
      <c r="X36" s="402"/>
    </row>
    <row r="37" spans="2:27" ht="17.649999999999999" customHeight="1">
      <c r="B37" s="52" t="s">
        <v>494</v>
      </c>
      <c r="C37" s="55">
        <f>IF(ISERROR($N$26/$N$27),0,$N$26/$N$27)</f>
        <v>0</v>
      </c>
      <c r="D37" s="56">
        <f t="shared" si="0"/>
        <v>1</v>
      </c>
      <c r="E37" s="344"/>
      <c r="H37" s="397"/>
      <c r="I37" s="397"/>
      <c r="J37" s="397"/>
      <c r="K37" s="397"/>
      <c r="L37" s="59"/>
      <c r="M37" s="57"/>
      <c r="N37" s="397"/>
      <c r="O37" s="397"/>
      <c r="P37" s="397"/>
      <c r="Q37" s="397"/>
      <c r="R37" s="397"/>
      <c r="S37" s="401"/>
      <c r="T37" s="401"/>
      <c r="U37" s="401"/>
      <c r="V37" s="401"/>
      <c r="W37" s="401"/>
      <c r="X37" s="402"/>
    </row>
    <row r="38" spans="2:27" ht="17.649999999999999" customHeight="1">
      <c r="B38" s="52" t="s">
        <v>495</v>
      </c>
      <c r="C38" s="55">
        <f>IF(ISERROR($P$26/$P$27),0,$P$26/$P$27)</f>
        <v>0.87142857142857144</v>
      </c>
      <c r="D38" s="56">
        <f t="shared" si="0"/>
        <v>1</v>
      </c>
      <c r="E38" s="344"/>
      <c r="H38" s="397"/>
      <c r="I38" s="397"/>
      <c r="J38" s="397"/>
      <c r="K38" s="397"/>
      <c r="L38" s="59"/>
      <c r="M38" s="57"/>
      <c r="N38" s="397"/>
      <c r="O38" s="397"/>
      <c r="P38" s="397"/>
      <c r="Q38" s="397"/>
      <c r="R38" s="397"/>
      <c r="S38" s="401"/>
      <c r="T38" s="401"/>
      <c r="U38" s="401"/>
      <c r="V38" s="401"/>
      <c r="W38" s="401"/>
      <c r="X38" s="402"/>
    </row>
    <row r="39" spans="2:27" ht="17.649999999999999" customHeight="1">
      <c r="B39" s="52" t="s">
        <v>496</v>
      </c>
      <c r="C39" s="55">
        <f>IF(ISERROR($R$26/$R$27),0,$R$26/$R$27)</f>
        <v>0.9726027397260274</v>
      </c>
      <c r="D39" s="56">
        <f t="shared" si="0"/>
        <v>1</v>
      </c>
      <c r="E39" s="344"/>
      <c r="H39" s="397"/>
      <c r="I39" s="397"/>
      <c r="J39" s="397"/>
      <c r="K39" s="397"/>
      <c r="L39" s="59"/>
      <c r="M39" s="57"/>
      <c r="N39" s="397"/>
      <c r="O39" s="397"/>
      <c r="P39" s="397"/>
      <c r="Q39" s="397"/>
      <c r="R39" s="397"/>
      <c r="S39" s="401"/>
      <c r="T39" s="401"/>
      <c r="U39" s="401"/>
      <c r="V39" s="401"/>
      <c r="W39" s="401"/>
      <c r="X39" s="402"/>
    </row>
    <row r="40" spans="2:27" ht="17.649999999999999" customHeight="1">
      <c r="B40" s="52" t="s">
        <v>497</v>
      </c>
      <c r="C40" s="55">
        <f>IF(ISERROR($T$26/$T$27),0,$T$26/$T$27)</f>
        <v>0</v>
      </c>
      <c r="D40" s="56">
        <f t="shared" si="0"/>
        <v>1</v>
      </c>
      <c r="E40" s="344"/>
      <c r="H40" s="397"/>
      <c r="I40" s="397"/>
      <c r="J40" s="397"/>
      <c r="K40" s="397"/>
      <c r="L40" s="59"/>
      <c r="M40" s="57"/>
      <c r="N40" s="397"/>
      <c r="O40" s="397"/>
      <c r="P40" s="397"/>
      <c r="Q40" s="397"/>
      <c r="R40" s="397"/>
      <c r="S40" s="401"/>
      <c r="T40" s="401"/>
      <c r="U40" s="401"/>
      <c r="V40" s="401"/>
      <c r="W40" s="401"/>
      <c r="X40" s="402"/>
    </row>
    <row r="41" spans="2:27" ht="17.649999999999999" customHeight="1">
      <c r="B41" s="52" t="s">
        <v>498</v>
      </c>
      <c r="C41" s="55">
        <f>IF(ISERROR($V$26/$V$27),0,$V$26/$V$27)</f>
        <v>0</v>
      </c>
      <c r="D41" s="56">
        <f t="shared" si="0"/>
        <v>1</v>
      </c>
      <c r="E41" s="344"/>
      <c r="H41" s="397"/>
      <c r="I41" s="397"/>
      <c r="J41" s="397"/>
      <c r="K41" s="397"/>
      <c r="L41" s="59"/>
      <c r="M41" s="57"/>
      <c r="N41" s="397"/>
      <c r="O41" s="397"/>
      <c r="P41" s="397"/>
      <c r="Q41" s="397"/>
      <c r="R41" s="397"/>
      <c r="S41" s="401"/>
      <c r="T41" s="401"/>
      <c r="U41" s="401"/>
      <c r="V41" s="401"/>
      <c r="W41" s="401"/>
      <c r="X41" s="402"/>
    </row>
    <row r="42" spans="2:27" ht="17.25" customHeight="1">
      <c r="B42" s="52" t="s">
        <v>499</v>
      </c>
      <c r="C42" s="55">
        <f>IF(ISERROR($X$26/$X$27),0,$X$26/$X$27)</f>
        <v>0</v>
      </c>
      <c r="D42" s="56">
        <f t="shared" si="0"/>
        <v>1</v>
      </c>
      <c r="E42" s="345"/>
      <c r="H42" s="397"/>
      <c r="I42" s="397"/>
      <c r="J42" s="397"/>
      <c r="K42" s="397"/>
      <c r="L42" s="59"/>
      <c r="M42" s="57"/>
      <c r="N42" s="397"/>
      <c r="O42" s="397"/>
      <c r="P42" s="397"/>
      <c r="Q42" s="397"/>
      <c r="R42" s="397"/>
      <c r="S42" s="398"/>
      <c r="T42" s="398"/>
      <c r="U42" s="398"/>
      <c r="V42" s="398"/>
      <c r="W42" s="398"/>
      <c r="X42" s="399"/>
    </row>
    <row r="43" spans="2:27" ht="30" customHeight="1">
      <c r="B43" s="339" t="s">
        <v>500</v>
      </c>
      <c r="C43" s="340"/>
      <c r="D43" s="340"/>
      <c r="E43" s="341"/>
      <c r="L43" s="59"/>
      <c r="M43" s="57"/>
      <c r="X43" s="74"/>
    </row>
    <row r="44" spans="2:27" ht="17.25" customHeight="1">
      <c r="B44" s="72"/>
      <c r="C44" s="62"/>
      <c r="D44" s="73"/>
      <c r="E44" s="73"/>
      <c r="L44" s="59"/>
      <c r="M44" s="57"/>
      <c r="X44" s="74"/>
    </row>
    <row r="45" spans="2:27" ht="17.25" customHeight="1">
      <c r="B45" s="72"/>
      <c r="C45" s="62"/>
      <c r="D45" s="73"/>
      <c r="E45" s="73"/>
      <c r="L45" s="59"/>
      <c r="M45" s="57"/>
      <c r="X45" s="74"/>
    </row>
    <row r="46" spans="2:27" ht="15.75" customHeight="1">
      <c r="B46" s="342" t="s">
        <v>501</v>
      </c>
      <c r="C46" s="342"/>
      <c r="D46" s="342"/>
      <c r="E46" s="342"/>
      <c r="F46" s="342"/>
      <c r="G46" s="342"/>
      <c r="H46" s="342"/>
      <c r="I46" s="342"/>
      <c r="J46" s="342"/>
      <c r="K46" s="342"/>
      <c r="L46" s="342"/>
      <c r="M46" s="342"/>
      <c r="N46" s="342"/>
      <c r="O46" s="342"/>
      <c r="P46" s="342"/>
      <c r="Q46" s="342"/>
      <c r="R46" s="342"/>
      <c r="S46" s="342"/>
      <c r="T46" s="342"/>
      <c r="U46" s="342"/>
      <c r="V46" s="342"/>
      <c r="W46" s="342"/>
      <c r="X46" s="342"/>
      <c r="Z46" s="60"/>
    </row>
    <row r="47" spans="2:27" ht="238.5" customHeight="1">
      <c r="B47" s="403" t="s">
        <v>502</v>
      </c>
      <c r="C47" s="330"/>
      <c r="D47" s="330"/>
      <c r="E47" s="330"/>
      <c r="F47" s="330"/>
      <c r="G47" s="330"/>
      <c r="H47" s="330"/>
      <c r="I47" s="330"/>
      <c r="J47" s="330"/>
      <c r="K47" s="330"/>
      <c r="L47" s="330"/>
      <c r="M47" s="330"/>
      <c r="N47" s="330"/>
      <c r="O47" s="330"/>
      <c r="P47" s="330"/>
      <c r="Q47" s="330"/>
      <c r="R47" s="330"/>
      <c r="S47" s="330"/>
      <c r="T47" s="330"/>
      <c r="U47" s="330"/>
      <c r="V47" s="330"/>
      <c r="W47" s="330"/>
      <c r="X47" s="331"/>
      <c r="Y47" s="57"/>
      <c r="Z47" s="57"/>
      <c r="AA47" s="57"/>
    </row>
    <row r="48" spans="2:27" ht="18" customHeight="1">
      <c r="B48" s="332" t="s">
        <v>503</v>
      </c>
      <c r="C48" s="332"/>
      <c r="D48" s="332"/>
      <c r="E48" s="332"/>
      <c r="F48" s="332"/>
      <c r="G48" s="332"/>
      <c r="H48" s="332"/>
      <c r="I48" s="332"/>
      <c r="J48" s="332"/>
      <c r="K48" s="332"/>
      <c r="L48" s="332"/>
      <c r="M48" s="332"/>
      <c r="N48" s="332"/>
      <c r="O48" s="332"/>
      <c r="P48" s="332"/>
      <c r="Q48" s="332"/>
      <c r="R48" s="332"/>
      <c r="S48" s="332"/>
      <c r="T48" s="332"/>
      <c r="U48" s="332"/>
      <c r="V48" s="332"/>
      <c r="W48" s="332"/>
      <c r="X48" s="332"/>
      <c r="Y48" s="61"/>
      <c r="Z48" s="62"/>
      <c r="AA48" s="59"/>
    </row>
    <row r="49" spans="2:27" ht="43.5" customHeight="1">
      <c r="B49" s="333" t="s">
        <v>504</v>
      </c>
      <c r="C49" s="334"/>
      <c r="D49" s="334"/>
      <c r="E49" s="334"/>
      <c r="F49" s="334"/>
      <c r="G49" s="334"/>
      <c r="H49" s="334"/>
      <c r="I49" s="334"/>
      <c r="J49" s="334"/>
      <c r="K49" s="334"/>
      <c r="L49" s="334"/>
      <c r="M49" s="334"/>
      <c r="N49" s="334"/>
      <c r="O49" s="334"/>
      <c r="P49" s="334"/>
      <c r="Q49" s="334"/>
      <c r="R49" s="334"/>
      <c r="S49" s="334"/>
      <c r="T49" s="334"/>
      <c r="U49" s="334"/>
      <c r="V49" s="334"/>
      <c r="W49" s="334"/>
      <c r="X49" s="335"/>
      <c r="Y49" s="61"/>
      <c r="Z49" s="62"/>
      <c r="AA49" s="59"/>
    </row>
    <row r="50" spans="2:27" ht="16.149999999999999" customHeight="1">
      <c r="B50" s="332" t="s">
        <v>505</v>
      </c>
      <c r="C50" s="332"/>
      <c r="D50" s="332"/>
      <c r="E50" s="332"/>
      <c r="F50" s="332"/>
      <c r="G50" s="332"/>
      <c r="H50" s="332"/>
      <c r="I50" s="332"/>
      <c r="J50" s="332"/>
      <c r="K50" s="332"/>
      <c r="L50" s="332"/>
      <c r="M50" s="332"/>
      <c r="N50" s="332"/>
      <c r="O50" s="332"/>
      <c r="P50" s="332"/>
      <c r="Q50" s="332"/>
      <c r="R50" s="332"/>
      <c r="S50" s="332"/>
      <c r="T50" s="332"/>
      <c r="U50" s="332"/>
      <c r="V50" s="332"/>
      <c r="W50" s="332"/>
      <c r="X50" s="332"/>
      <c r="Y50" s="61"/>
      <c r="Z50" s="62"/>
      <c r="AA50" s="59"/>
    </row>
    <row r="51" spans="2:27" ht="15.6" customHeight="1">
      <c r="B51" s="63" t="s">
        <v>3</v>
      </c>
      <c r="C51" s="336" t="s">
        <v>506</v>
      </c>
      <c r="D51" s="337"/>
      <c r="E51" s="338" t="s">
        <v>507</v>
      </c>
      <c r="F51" s="336"/>
      <c r="G51" s="336"/>
      <c r="H51" s="336"/>
      <c r="I51" s="336"/>
      <c r="J51" s="336"/>
      <c r="K51" s="337"/>
      <c r="L51" s="338" t="s">
        <v>508</v>
      </c>
      <c r="M51" s="336"/>
      <c r="N51" s="336"/>
      <c r="O51" s="336"/>
      <c r="P51" s="336"/>
      <c r="Q51" s="336"/>
      <c r="R51" s="336"/>
      <c r="S51" s="337"/>
      <c r="T51" s="338" t="s">
        <v>509</v>
      </c>
      <c r="U51" s="336"/>
      <c r="V51" s="336"/>
      <c r="W51" s="336"/>
      <c r="X51" s="337"/>
      <c r="Y51" s="61"/>
      <c r="Z51" s="62"/>
      <c r="AA51" s="59"/>
    </row>
    <row r="52" spans="2:27" ht="48" customHeight="1">
      <c r="B52" s="107">
        <v>1</v>
      </c>
      <c r="C52" s="329">
        <v>44740</v>
      </c>
      <c r="D52" s="325"/>
      <c r="E52" s="325" t="s">
        <v>510</v>
      </c>
      <c r="F52" s="325"/>
      <c r="G52" s="325"/>
      <c r="H52" s="325"/>
      <c r="I52" s="325"/>
      <c r="J52" s="325"/>
      <c r="K52" s="325"/>
      <c r="L52" s="325" t="s">
        <v>511</v>
      </c>
      <c r="M52" s="325"/>
      <c r="N52" s="325"/>
      <c r="O52" s="325"/>
      <c r="P52" s="325"/>
      <c r="Q52" s="325"/>
      <c r="R52" s="325"/>
      <c r="S52" s="325"/>
      <c r="T52" s="329">
        <v>44763</v>
      </c>
      <c r="U52" s="325"/>
      <c r="V52" s="325"/>
      <c r="W52" s="325"/>
      <c r="X52" s="325"/>
      <c r="Y52" s="61"/>
      <c r="Z52" s="62"/>
      <c r="AA52" s="59"/>
    </row>
    <row r="53" spans="2:27" ht="15" customHeight="1">
      <c r="B53" s="107"/>
      <c r="C53" s="325"/>
      <c r="D53" s="325"/>
      <c r="E53" s="325"/>
      <c r="F53" s="325"/>
      <c r="G53" s="325"/>
      <c r="H53" s="325"/>
      <c r="I53" s="325"/>
      <c r="J53" s="325"/>
      <c r="K53" s="325"/>
      <c r="L53" s="325"/>
      <c r="M53" s="325"/>
      <c r="N53" s="325"/>
      <c r="O53" s="325"/>
      <c r="P53" s="325"/>
      <c r="Q53" s="325"/>
      <c r="R53" s="325"/>
      <c r="S53" s="325"/>
      <c r="T53" s="325"/>
      <c r="U53" s="325"/>
      <c r="V53" s="325"/>
      <c r="W53" s="325"/>
      <c r="X53" s="325"/>
      <c r="Y53" s="61"/>
      <c r="Z53" s="62"/>
      <c r="AA53" s="59"/>
    </row>
    <row r="54" spans="2:27" ht="15" customHeight="1">
      <c r="B54" s="107"/>
      <c r="C54" s="325"/>
      <c r="D54" s="325"/>
      <c r="E54" s="325"/>
      <c r="F54" s="325"/>
      <c r="G54" s="325"/>
      <c r="H54" s="325"/>
      <c r="I54" s="325"/>
      <c r="J54" s="325"/>
      <c r="K54" s="325"/>
      <c r="L54" s="325"/>
      <c r="M54" s="325"/>
      <c r="N54" s="325"/>
      <c r="O54" s="325"/>
      <c r="P54" s="325"/>
      <c r="Q54" s="325"/>
      <c r="R54" s="325"/>
      <c r="S54" s="325"/>
      <c r="T54" s="325"/>
      <c r="U54" s="325"/>
      <c r="V54" s="325"/>
      <c r="W54" s="325"/>
      <c r="X54" s="325"/>
      <c r="Y54" s="61"/>
      <c r="Z54" s="62"/>
      <c r="AA54" s="59"/>
    </row>
    <row r="55" spans="2:27" ht="15" customHeight="1">
      <c r="B55" s="107"/>
      <c r="C55" s="325"/>
      <c r="D55" s="325"/>
      <c r="E55" s="325"/>
      <c r="F55" s="325"/>
      <c r="G55" s="325"/>
      <c r="H55" s="325"/>
      <c r="I55" s="325"/>
      <c r="J55" s="325"/>
      <c r="K55" s="325"/>
      <c r="L55" s="325"/>
      <c r="M55" s="325"/>
      <c r="N55" s="325"/>
      <c r="O55" s="325"/>
      <c r="P55" s="325"/>
      <c r="Q55" s="325"/>
      <c r="R55" s="325"/>
      <c r="S55" s="325"/>
      <c r="T55" s="325"/>
      <c r="U55" s="325"/>
      <c r="V55" s="325"/>
      <c r="W55" s="325"/>
      <c r="X55" s="325"/>
      <c r="Y55" s="61"/>
      <c r="Z55" s="62"/>
      <c r="AA55" s="59"/>
    </row>
    <row r="56" spans="2:27" ht="15" customHeight="1">
      <c r="B56" s="107"/>
      <c r="C56" s="325"/>
      <c r="D56" s="325"/>
      <c r="E56" s="325"/>
      <c r="F56" s="325"/>
      <c r="G56" s="325"/>
      <c r="H56" s="325"/>
      <c r="I56" s="325"/>
      <c r="J56" s="325"/>
      <c r="K56" s="325"/>
      <c r="L56" s="325"/>
      <c r="M56" s="325"/>
      <c r="N56" s="325"/>
      <c r="O56" s="325"/>
      <c r="P56" s="325"/>
      <c r="Q56" s="325"/>
      <c r="R56" s="325"/>
      <c r="S56" s="325"/>
      <c r="T56" s="325"/>
      <c r="U56" s="325"/>
      <c r="V56" s="325"/>
      <c r="W56" s="325"/>
      <c r="X56" s="325"/>
      <c r="Y56" s="61"/>
      <c r="Z56" s="62"/>
      <c r="AA56" s="59"/>
    </row>
    <row r="57" spans="2:27" ht="15.6" customHeight="1">
      <c r="B57" s="326" t="s">
        <v>512</v>
      </c>
      <c r="C57" s="327"/>
      <c r="D57" s="327"/>
      <c r="E57" s="327"/>
      <c r="F57" s="327"/>
      <c r="G57" s="327"/>
      <c r="H57" s="327"/>
      <c r="I57" s="327"/>
      <c r="J57" s="327"/>
      <c r="K57" s="327"/>
      <c r="L57" s="327"/>
      <c r="M57" s="327"/>
      <c r="N57" s="327"/>
      <c r="O57" s="327"/>
      <c r="P57" s="327"/>
      <c r="Q57" s="327"/>
      <c r="R57" s="327"/>
      <c r="S57" s="327"/>
      <c r="T57" s="327"/>
      <c r="U57" s="327"/>
      <c r="V57" s="327"/>
      <c r="W57" s="327"/>
      <c r="X57" s="328"/>
      <c r="Y57" s="61"/>
      <c r="Z57" s="62"/>
      <c r="AA57" s="59"/>
    </row>
    <row r="58" spans="2:27" ht="28.5" customHeight="1">
      <c r="B58" s="64" t="s">
        <v>513</v>
      </c>
      <c r="C58" s="320" t="s">
        <v>514</v>
      </c>
      <c r="D58" s="321"/>
      <c r="E58" s="321"/>
      <c r="F58" s="321"/>
      <c r="G58" s="321"/>
      <c r="H58" s="321"/>
      <c r="I58" s="321"/>
      <c r="J58" s="321"/>
      <c r="K58" s="321"/>
      <c r="L58" s="321"/>
      <c r="M58" s="322"/>
      <c r="N58" s="323" t="s">
        <v>515</v>
      </c>
      <c r="O58" s="324"/>
      <c r="P58" s="320" t="s">
        <v>516</v>
      </c>
      <c r="Q58" s="321"/>
      <c r="R58" s="321"/>
      <c r="S58" s="321"/>
      <c r="T58" s="321"/>
      <c r="U58" s="321"/>
      <c r="V58" s="321"/>
      <c r="W58" s="321"/>
      <c r="X58" s="322"/>
    </row>
    <row r="59" spans="2:27" ht="24.6" customHeight="1">
      <c r="B59" s="64" t="s">
        <v>517</v>
      </c>
      <c r="C59" s="320" t="s">
        <v>518</v>
      </c>
      <c r="D59" s="321"/>
      <c r="E59" s="321"/>
      <c r="F59" s="321"/>
      <c r="G59" s="321"/>
      <c r="H59" s="321"/>
      <c r="I59" s="321"/>
      <c r="J59" s="321"/>
      <c r="K59" s="321"/>
      <c r="L59" s="321"/>
      <c r="M59" s="322"/>
      <c r="N59" s="323" t="s">
        <v>515</v>
      </c>
      <c r="O59" s="324"/>
      <c r="P59" s="320" t="s">
        <v>519</v>
      </c>
      <c r="Q59" s="321"/>
      <c r="R59" s="321"/>
      <c r="S59" s="321"/>
      <c r="T59" s="321"/>
      <c r="U59" s="321"/>
      <c r="V59" s="321"/>
      <c r="W59" s="321"/>
      <c r="X59" s="322"/>
    </row>
    <row r="60" spans="2:27" ht="27.6" customHeight="1">
      <c r="B60" s="64" t="s">
        <v>520</v>
      </c>
      <c r="C60" s="320" t="s">
        <v>521</v>
      </c>
      <c r="D60" s="321"/>
      <c r="E60" s="321"/>
      <c r="F60" s="321"/>
      <c r="G60" s="321"/>
      <c r="H60" s="321"/>
      <c r="I60" s="321"/>
      <c r="J60" s="321"/>
      <c r="K60" s="321"/>
      <c r="L60" s="321"/>
      <c r="M60" s="322"/>
      <c r="N60" s="323" t="s">
        <v>515</v>
      </c>
      <c r="O60" s="324"/>
      <c r="P60" s="320" t="s">
        <v>522</v>
      </c>
      <c r="Q60" s="321"/>
      <c r="R60" s="321"/>
      <c r="S60" s="321"/>
      <c r="T60" s="321"/>
      <c r="U60" s="321"/>
      <c r="V60" s="321"/>
      <c r="W60" s="321"/>
      <c r="X60" s="322"/>
    </row>
    <row r="61" spans="2:27" ht="13.5" customHeight="1">
      <c r="B61" s="319" t="s">
        <v>523</v>
      </c>
      <c r="C61" s="319"/>
      <c r="D61" s="319"/>
      <c r="E61" s="319"/>
      <c r="F61" s="319"/>
      <c r="G61" s="319"/>
      <c r="H61" s="319"/>
      <c r="I61" s="319"/>
      <c r="J61" s="319"/>
      <c r="K61" s="319"/>
      <c r="L61" s="319"/>
      <c r="M61" s="319"/>
      <c r="N61" s="319"/>
      <c r="O61" s="319"/>
      <c r="P61" s="319"/>
      <c r="Q61" s="319"/>
      <c r="R61" s="319"/>
      <c r="S61" s="319"/>
      <c r="T61" s="319"/>
      <c r="U61" s="319"/>
      <c r="V61" s="319"/>
      <c r="W61" s="319"/>
      <c r="X61" s="319"/>
    </row>
    <row r="62" spans="2:27" ht="21" customHeight="1">
      <c r="B62" s="94" t="s">
        <v>524</v>
      </c>
      <c r="C62" s="320"/>
      <c r="D62" s="321"/>
      <c r="E62" s="321"/>
      <c r="F62" s="321"/>
      <c r="G62" s="321"/>
      <c r="H62" s="321"/>
      <c r="I62" s="321"/>
      <c r="J62" s="321"/>
      <c r="K62" s="321"/>
      <c r="L62" s="321"/>
      <c r="M62" s="322"/>
      <c r="N62" s="323" t="s">
        <v>515</v>
      </c>
      <c r="O62" s="324"/>
      <c r="P62" s="320"/>
      <c r="Q62" s="321"/>
      <c r="R62" s="321"/>
      <c r="S62" s="321"/>
      <c r="T62" s="321"/>
      <c r="U62" s="321"/>
      <c r="V62" s="321"/>
      <c r="W62" s="321"/>
      <c r="X62" s="322"/>
    </row>
    <row r="63" spans="2:27" ht="21" customHeight="1">
      <c r="B63" s="94" t="s">
        <v>524</v>
      </c>
      <c r="C63" s="320"/>
      <c r="D63" s="321"/>
      <c r="E63" s="321"/>
      <c r="F63" s="321"/>
      <c r="G63" s="321"/>
      <c r="H63" s="321"/>
      <c r="I63" s="321"/>
      <c r="J63" s="321"/>
      <c r="K63" s="321"/>
      <c r="L63" s="321"/>
      <c r="M63" s="322"/>
      <c r="N63" s="323" t="s">
        <v>515</v>
      </c>
      <c r="O63" s="324"/>
      <c r="P63" s="320"/>
      <c r="Q63" s="321"/>
      <c r="R63" s="321"/>
      <c r="S63" s="321"/>
      <c r="T63" s="321"/>
      <c r="U63" s="321"/>
      <c r="V63" s="321"/>
      <c r="W63" s="321"/>
      <c r="X63" s="322"/>
    </row>
  </sheetData>
  <sheetProtection selectLockedCells="1" selectUnlockedCells="1"/>
  <mergeCells count="200">
    <mergeCell ref="B61:X61"/>
    <mergeCell ref="C62:M62"/>
    <mergeCell ref="N62:O62"/>
    <mergeCell ref="P62:X62"/>
    <mergeCell ref="C63:M63"/>
    <mergeCell ref="N63:O63"/>
    <mergeCell ref="P63:X63"/>
    <mergeCell ref="C59:M59"/>
    <mergeCell ref="N59:O59"/>
    <mergeCell ref="P59:X59"/>
    <mergeCell ref="C60:M60"/>
    <mergeCell ref="N60:O60"/>
    <mergeCell ref="P60:X60"/>
    <mergeCell ref="C56:D56"/>
    <mergeCell ref="E56:K56"/>
    <mergeCell ref="L56:S56"/>
    <mergeCell ref="T56:X56"/>
    <mergeCell ref="B57:X57"/>
    <mergeCell ref="C58:M58"/>
    <mergeCell ref="N58:O58"/>
    <mergeCell ref="P58:X58"/>
    <mergeCell ref="C54:D54"/>
    <mergeCell ref="E54:K54"/>
    <mergeCell ref="L54:S54"/>
    <mergeCell ref="T54:X54"/>
    <mergeCell ref="C55:D55"/>
    <mergeCell ref="E55:K55"/>
    <mergeCell ref="L55:S55"/>
    <mergeCell ref="T55:X55"/>
    <mergeCell ref="C52:D52"/>
    <mergeCell ref="E52:K52"/>
    <mergeCell ref="L52:S52"/>
    <mergeCell ref="T52:X52"/>
    <mergeCell ref="C53:D53"/>
    <mergeCell ref="E53:K53"/>
    <mergeCell ref="L53:S53"/>
    <mergeCell ref="T53:X53"/>
    <mergeCell ref="B47:X47"/>
    <mergeCell ref="B48:X48"/>
    <mergeCell ref="B49:X49"/>
    <mergeCell ref="B50:X50"/>
    <mergeCell ref="C51:D51"/>
    <mergeCell ref="E51:K51"/>
    <mergeCell ref="L51:S51"/>
    <mergeCell ref="T51:X51"/>
    <mergeCell ref="H42:I42"/>
    <mergeCell ref="J42:K42"/>
    <mergeCell ref="N42:O42"/>
    <mergeCell ref="P42:R42"/>
    <mergeCell ref="B43:E43"/>
    <mergeCell ref="B46:X46"/>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P33:R33"/>
    <mergeCell ref="H34:I34"/>
    <mergeCell ref="J34:K34"/>
    <mergeCell ref="N34:O34"/>
    <mergeCell ref="P34:R34"/>
    <mergeCell ref="H35:I35"/>
    <mergeCell ref="J35:K35"/>
    <mergeCell ref="N35:O35"/>
    <mergeCell ref="P35:R35"/>
    <mergeCell ref="E31:E42"/>
    <mergeCell ref="J31:K31"/>
    <mergeCell ref="S31:X42"/>
    <mergeCell ref="H32:I32"/>
    <mergeCell ref="J32:K32"/>
    <mergeCell ref="N32:O32"/>
    <mergeCell ref="P32:R32"/>
    <mergeCell ref="H33:I33"/>
    <mergeCell ref="J33:K33"/>
    <mergeCell ref="N33:O33"/>
    <mergeCell ref="P27:Q27"/>
    <mergeCell ref="R27:S27"/>
    <mergeCell ref="T27:U27"/>
    <mergeCell ref="V27:W27"/>
    <mergeCell ref="B28:X28"/>
    <mergeCell ref="H30:I31"/>
    <mergeCell ref="J30:M30"/>
    <mergeCell ref="N30:O31"/>
    <mergeCell ref="P30:R31"/>
    <mergeCell ref="S30:X30"/>
    <mergeCell ref="P26:Q26"/>
    <mergeCell ref="R26:S26"/>
    <mergeCell ref="T26:U26"/>
    <mergeCell ref="V26:W26"/>
    <mergeCell ref="B27:C27"/>
    <mergeCell ref="E27:F27"/>
    <mergeCell ref="G27:H27"/>
    <mergeCell ref="I27:J27"/>
    <mergeCell ref="K27:L27"/>
    <mergeCell ref="N27:O27"/>
    <mergeCell ref="P25:Q25"/>
    <mergeCell ref="R25:S25"/>
    <mergeCell ref="T25:U25"/>
    <mergeCell ref="V25:W25"/>
    <mergeCell ref="B26:C26"/>
    <mergeCell ref="E26:F26"/>
    <mergeCell ref="G26:H26"/>
    <mergeCell ref="I26:J26"/>
    <mergeCell ref="K26:L26"/>
    <mergeCell ref="N26:O26"/>
    <mergeCell ref="B25:C25"/>
    <mergeCell ref="E25:F25"/>
    <mergeCell ref="G25:H25"/>
    <mergeCell ref="I25:J25"/>
    <mergeCell ref="K25:L25"/>
    <mergeCell ref="N25:O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3"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C6B4D-365F-4147-8EBD-23FBB1D18253}">
  <sheetPr>
    <pageSetUpPr fitToPage="1"/>
  </sheetPr>
  <dimension ref="B1:AC57"/>
  <sheetViews>
    <sheetView showGridLines="0" view="pageBreakPreview" topLeftCell="A19" zoomScale="60" zoomScaleNormal="100" workbookViewId="0">
      <selection activeCell="N23" sqref="N23:X23"/>
    </sheetView>
  </sheetViews>
  <sheetFormatPr baseColWidth="10" defaultColWidth="5.28515625" defaultRowHeight="13.5" customHeight="1"/>
  <cols>
    <col min="1" max="1" width="5.28515625" style="66"/>
    <col min="2" max="2" width="12.5703125" style="66" bestFit="1" customWidth="1"/>
    <col min="3" max="3" width="12.140625" style="66" customWidth="1"/>
    <col min="4" max="4" width="13.140625" style="65" customWidth="1"/>
    <col min="5" max="5" width="9.42578125" style="65" customWidth="1"/>
    <col min="6" max="12" width="7.7109375" style="66" customWidth="1"/>
    <col min="13" max="13" width="12.28515625" style="66" customWidth="1"/>
    <col min="14" max="23" width="7.7109375" style="66" customWidth="1"/>
    <col min="24" max="24" width="10.85546875" style="66" customWidth="1"/>
    <col min="25" max="25" width="42.28515625" style="66" customWidth="1"/>
    <col min="26" max="26" width="12.140625" style="66" customWidth="1"/>
    <col min="27" max="27" width="30.5703125" style="66" customWidth="1"/>
    <col min="28" max="28" width="16.85546875" style="48" customWidth="1"/>
    <col min="29" max="29" width="5.28515625" style="48"/>
    <col min="30" max="16384" width="5.28515625" style="66"/>
  </cols>
  <sheetData>
    <row r="1" spans="2:27" ht="15.6" customHeight="1">
      <c r="B1" s="356"/>
      <c r="C1" s="356"/>
      <c r="D1" s="356" t="s">
        <v>0</v>
      </c>
      <c r="E1" s="356"/>
      <c r="F1" s="356"/>
      <c r="G1" s="356"/>
      <c r="H1" s="356"/>
      <c r="I1" s="356"/>
      <c r="J1" s="356"/>
      <c r="K1" s="356"/>
      <c r="L1" s="356"/>
      <c r="M1" s="356"/>
      <c r="N1" s="356"/>
      <c r="O1" s="356"/>
      <c r="P1" s="356"/>
      <c r="Q1" s="356"/>
      <c r="R1" s="356"/>
      <c r="S1" s="390" t="s">
        <v>1</v>
      </c>
      <c r="T1" s="390"/>
      <c r="U1" s="390"/>
      <c r="V1" s="391" t="s">
        <v>409</v>
      </c>
      <c r="W1" s="391"/>
      <c r="X1" s="391"/>
    </row>
    <row r="2" spans="2:27" ht="12.75">
      <c r="B2" s="356"/>
      <c r="C2" s="356"/>
      <c r="D2" s="356"/>
      <c r="E2" s="356"/>
      <c r="F2" s="356"/>
      <c r="G2" s="356"/>
      <c r="H2" s="356"/>
      <c r="I2" s="356"/>
      <c r="J2" s="356"/>
      <c r="K2" s="356"/>
      <c r="L2" s="356"/>
      <c r="M2" s="356"/>
      <c r="N2" s="356"/>
      <c r="O2" s="356"/>
      <c r="P2" s="356"/>
      <c r="Q2" s="356"/>
      <c r="R2" s="356"/>
      <c r="S2" s="390" t="s">
        <v>3</v>
      </c>
      <c r="T2" s="390"/>
      <c r="U2" s="390"/>
      <c r="V2" s="392" t="s">
        <v>410</v>
      </c>
      <c r="W2" s="392"/>
      <c r="X2" s="392"/>
    </row>
    <row r="3" spans="2:27" ht="12.75">
      <c r="B3" s="356"/>
      <c r="C3" s="356"/>
      <c r="D3" s="356" t="s">
        <v>411</v>
      </c>
      <c r="E3" s="356"/>
      <c r="F3" s="356"/>
      <c r="G3" s="356"/>
      <c r="H3" s="356"/>
      <c r="I3" s="356"/>
      <c r="J3" s="356"/>
      <c r="K3" s="356"/>
      <c r="L3" s="356"/>
      <c r="M3" s="356"/>
      <c r="N3" s="356"/>
      <c r="O3" s="356"/>
      <c r="P3" s="356"/>
      <c r="Q3" s="356"/>
      <c r="R3" s="356"/>
      <c r="S3" s="390" t="s">
        <v>5</v>
      </c>
      <c r="T3" s="390"/>
      <c r="U3" s="390"/>
      <c r="V3" s="391" t="s">
        <v>6</v>
      </c>
      <c r="W3" s="391"/>
      <c r="X3" s="391"/>
    </row>
    <row r="4" spans="2:27" ht="15.6" customHeight="1">
      <c r="B4" s="356"/>
      <c r="C4" s="356"/>
      <c r="D4" s="356"/>
      <c r="E4" s="356"/>
      <c r="F4" s="356"/>
      <c r="G4" s="356"/>
      <c r="H4" s="356"/>
      <c r="I4" s="356"/>
      <c r="J4" s="356"/>
      <c r="K4" s="356"/>
      <c r="L4" s="356"/>
      <c r="M4" s="356"/>
      <c r="N4" s="356"/>
      <c r="O4" s="356"/>
      <c r="P4" s="356"/>
      <c r="Q4" s="356"/>
      <c r="R4" s="356"/>
      <c r="S4" s="390" t="s">
        <v>412</v>
      </c>
      <c r="T4" s="390"/>
      <c r="U4" s="390"/>
      <c r="V4" s="388">
        <v>44725</v>
      </c>
      <c r="W4" s="389"/>
      <c r="X4" s="389"/>
    </row>
    <row r="5" spans="2:27" ht="9" customHeight="1">
      <c r="B5" s="350"/>
      <c r="C5" s="373"/>
      <c r="D5" s="373"/>
      <c r="E5" s="373"/>
      <c r="F5" s="373"/>
      <c r="G5" s="373"/>
      <c r="H5" s="373"/>
      <c r="I5" s="373"/>
      <c r="J5" s="373"/>
      <c r="K5" s="373"/>
      <c r="L5" s="373"/>
      <c r="M5" s="373"/>
      <c r="N5" s="373"/>
      <c r="O5" s="373"/>
      <c r="P5" s="373"/>
      <c r="Q5" s="373"/>
      <c r="R5" s="373"/>
      <c r="S5" s="373"/>
      <c r="T5" s="373"/>
      <c r="U5" s="373"/>
      <c r="V5" s="373"/>
      <c r="W5" s="373"/>
      <c r="X5" s="351"/>
    </row>
    <row r="6" spans="2:27" ht="18.600000000000001" customHeight="1">
      <c r="B6" s="357" t="s">
        <v>413</v>
      </c>
      <c r="C6" s="358"/>
      <c r="D6" s="358"/>
      <c r="E6" s="358"/>
      <c r="F6" s="358"/>
      <c r="G6" s="358"/>
      <c r="H6" s="358"/>
      <c r="I6" s="358"/>
      <c r="J6" s="358"/>
      <c r="K6" s="358"/>
      <c r="L6" s="358"/>
      <c r="M6" s="358"/>
      <c r="N6" s="358"/>
      <c r="O6" s="358"/>
      <c r="P6" s="358"/>
      <c r="Q6" s="358"/>
      <c r="R6" s="358"/>
      <c r="S6" s="358"/>
      <c r="T6" s="358"/>
      <c r="U6" s="358"/>
      <c r="V6" s="358"/>
      <c r="W6" s="358"/>
      <c r="X6" s="359"/>
    </row>
    <row r="7" spans="2:27" ht="16.899999999999999" customHeight="1">
      <c r="B7" s="350" t="s">
        <v>414</v>
      </c>
      <c r="C7" s="373"/>
      <c r="D7" s="373"/>
      <c r="E7" s="373"/>
      <c r="F7" s="373"/>
      <c r="G7" s="373"/>
      <c r="H7" s="351"/>
      <c r="I7" s="350" t="s">
        <v>415</v>
      </c>
      <c r="J7" s="373"/>
      <c r="K7" s="373"/>
      <c r="L7" s="373"/>
      <c r="M7" s="373"/>
      <c r="N7" s="373"/>
      <c r="O7" s="373"/>
      <c r="P7" s="373"/>
      <c r="Q7" s="373"/>
      <c r="R7" s="373"/>
      <c r="S7" s="373"/>
      <c r="T7" s="351"/>
      <c r="U7" s="350" t="s">
        <v>416</v>
      </c>
      <c r="V7" s="373"/>
      <c r="W7" s="373"/>
      <c r="X7" s="351"/>
    </row>
    <row r="8" spans="2:27" ht="26.65" customHeight="1">
      <c r="B8" s="346" t="s">
        <v>417</v>
      </c>
      <c r="C8" s="383"/>
      <c r="D8" s="383"/>
      <c r="E8" s="383"/>
      <c r="F8" s="383"/>
      <c r="G8" s="383"/>
      <c r="H8" s="347"/>
      <c r="I8" s="346" t="s">
        <v>15</v>
      </c>
      <c r="J8" s="383"/>
      <c r="K8" s="383"/>
      <c r="L8" s="383"/>
      <c r="M8" s="383"/>
      <c r="N8" s="383"/>
      <c r="O8" s="383"/>
      <c r="P8" s="383"/>
      <c r="Q8" s="383"/>
      <c r="R8" s="383"/>
      <c r="S8" s="383"/>
      <c r="T8" s="347"/>
      <c r="U8" s="346" t="s">
        <v>418</v>
      </c>
      <c r="V8" s="383"/>
      <c r="W8" s="383"/>
      <c r="X8" s="347"/>
    </row>
    <row r="9" spans="2:27" ht="19.149999999999999" customHeight="1">
      <c r="B9" s="357" t="s">
        <v>419</v>
      </c>
      <c r="C9" s="358"/>
      <c r="D9" s="358"/>
      <c r="E9" s="358"/>
      <c r="F9" s="358"/>
      <c r="G9" s="358"/>
      <c r="H9" s="358"/>
      <c r="I9" s="358"/>
      <c r="J9" s="358"/>
      <c r="K9" s="358"/>
      <c r="L9" s="358"/>
      <c r="M9" s="358"/>
      <c r="N9" s="358"/>
      <c r="O9" s="358"/>
      <c r="P9" s="358"/>
      <c r="Q9" s="358"/>
      <c r="R9" s="358"/>
      <c r="S9" s="358"/>
      <c r="T9" s="358"/>
      <c r="U9" s="358"/>
      <c r="V9" s="358"/>
      <c r="W9" s="358"/>
      <c r="X9" s="359"/>
    </row>
    <row r="10" spans="2:27" ht="15" customHeight="1">
      <c r="B10" s="356" t="s">
        <v>420</v>
      </c>
      <c r="C10" s="356"/>
      <c r="D10" s="356"/>
      <c r="E10" s="356"/>
      <c r="F10" s="356"/>
      <c r="G10" s="350" t="s">
        <v>421</v>
      </c>
      <c r="H10" s="373"/>
      <c r="I10" s="373"/>
      <c r="J10" s="373"/>
      <c r="K10" s="373"/>
      <c r="L10" s="373"/>
      <c r="M10" s="373"/>
      <c r="N10" s="373"/>
      <c r="O10" s="351"/>
      <c r="P10" s="350" t="s">
        <v>422</v>
      </c>
      <c r="Q10" s="373"/>
      <c r="R10" s="373"/>
      <c r="S10" s="373"/>
      <c r="T10" s="373"/>
      <c r="U10" s="351"/>
      <c r="V10" s="350" t="s">
        <v>3</v>
      </c>
      <c r="W10" s="373"/>
      <c r="X10" s="351"/>
    </row>
    <row r="11" spans="2:27" ht="34.9" customHeight="1">
      <c r="B11" s="325" t="s">
        <v>525</v>
      </c>
      <c r="C11" s="325"/>
      <c r="D11" s="325"/>
      <c r="E11" s="325"/>
      <c r="F11" s="325"/>
      <c r="G11" s="320" t="s">
        <v>424</v>
      </c>
      <c r="H11" s="321"/>
      <c r="I11" s="321"/>
      <c r="J11" s="321"/>
      <c r="K11" s="321"/>
      <c r="L11" s="321"/>
      <c r="M11" s="321"/>
      <c r="N11" s="321"/>
      <c r="O11" s="322"/>
      <c r="P11" s="346" t="s">
        <v>526</v>
      </c>
      <c r="Q11" s="383"/>
      <c r="R11" s="383"/>
      <c r="S11" s="383"/>
      <c r="T11" s="383"/>
      <c r="U11" s="347"/>
      <c r="V11" s="384" t="s">
        <v>426</v>
      </c>
      <c r="W11" s="385"/>
      <c r="X11" s="386"/>
    </row>
    <row r="12" spans="2:27" ht="49.9" customHeight="1">
      <c r="B12" s="356" t="s">
        <v>427</v>
      </c>
      <c r="C12" s="356"/>
      <c r="D12" s="356"/>
      <c r="E12" s="356"/>
      <c r="F12" s="356" t="s">
        <v>428</v>
      </c>
      <c r="G12" s="356"/>
      <c r="H12" s="356"/>
      <c r="I12" s="356"/>
      <c r="J12" s="356"/>
      <c r="K12" s="356"/>
      <c r="L12" s="356"/>
      <c r="M12" s="356"/>
      <c r="N12" s="387" t="s">
        <v>429</v>
      </c>
      <c r="O12" s="387"/>
      <c r="P12" s="387"/>
      <c r="Q12" s="387"/>
      <c r="R12" s="387"/>
      <c r="S12" s="356" t="s">
        <v>430</v>
      </c>
      <c r="T12" s="356"/>
      <c r="U12" s="356"/>
      <c r="V12" s="356"/>
      <c r="W12" s="356"/>
      <c r="X12" s="356"/>
    </row>
    <row r="13" spans="2:27" ht="81.599999999999994" customHeight="1">
      <c r="B13" s="325" t="s">
        <v>431</v>
      </c>
      <c r="C13" s="325"/>
      <c r="D13" s="325"/>
      <c r="E13" s="325"/>
      <c r="F13" s="325" t="s">
        <v>62</v>
      </c>
      <c r="G13" s="325"/>
      <c r="H13" s="325"/>
      <c r="I13" s="325"/>
      <c r="J13" s="325"/>
      <c r="K13" s="325"/>
      <c r="L13" s="325"/>
      <c r="M13" s="325"/>
      <c r="N13" s="325" t="s">
        <v>432</v>
      </c>
      <c r="O13" s="325"/>
      <c r="P13" s="325"/>
      <c r="Q13" s="325"/>
      <c r="R13" s="325"/>
      <c r="S13" s="325" t="s">
        <v>432</v>
      </c>
      <c r="T13" s="325"/>
      <c r="U13" s="325"/>
      <c r="V13" s="325"/>
      <c r="W13" s="325"/>
      <c r="X13" s="325"/>
    </row>
    <row r="14" spans="2:27" ht="12" customHeight="1">
      <c r="B14" s="377" t="s">
        <v>433</v>
      </c>
      <c r="C14" s="378"/>
      <c r="D14" s="378"/>
      <c r="E14" s="378"/>
      <c r="F14" s="379"/>
      <c r="G14" s="364" t="s">
        <v>434</v>
      </c>
      <c r="H14" s="371"/>
      <c r="I14" s="371"/>
      <c r="J14" s="365"/>
      <c r="K14" s="377" t="s">
        <v>435</v>
      </c>
      <c r="L14" s="378"/>
      <c r="M14" s="378"/>
      <c r="N14" s="379"/>
      <c r="O14" s="350" t="s">
        <v>436</v>
      </c>
      <c r="P14" s="373"/>
      <c r="Q14" s="373"/>
      <c r="R14" s="373"/>
      <c r="S14" s="373"/>
      <c r="T14" s="373"/>
      <c r="U14" s="373"/>
      <c r="V14" s="373"/>
      <c r="W14" s="373"/>
      <c r="X14" s="351"/>
      <c r="Y14" s="49"/>
      <c r="Z14" s="49"/>
      <c r="AA14" s="49"/>
    </row>
    <row r="15" spans="2:27" ht="64.900000000000006" customHeight="1">
      <c r="B15" s="380"/>
      <c r="C15" s="381"/>
      <c r="D15" s="381"/>
      <c r="E15" s="381"/>
      <c r="F15" s="382"/>
      <c r="G15" s="366"/>
      <c r="H15" s="372"/>
      <c r="I15" s="372"/>
      <c r="J15" s="367"/>
      <c r="K15" s="380"/>
      <c r="L15" s="381"/>
      <c r="M15" s="381"/>
      <c r="N15" s="382"/>
      <c r="O15" s="350" t="s">
        <v>437</v>
      </c>
      <c r="P15" s="373"/>
      <c r="Q15" s="373"/>
      <c r="R15" s="351"/>
      <c r="S15" s="352" t="s">
        <v>438</v>
      </c>
      <c r="T15" s="374"/>
      <c r="U15" s="353"/>
      <c r="V15" s="352" t="s">
        <v>439</v>
      </c>
      <c r="W15" s="374"/>
      <c r="X15" s="353"/>
      <c r="Y15" s="49"/>
      <c r="Z15" s="49"/>
      <c r="AA15" s="49"/>
    </row>
    <row r="16" spans="2:27" ht="25.9" customHeight="1">
      <c r="B16" s="325" t="s">
        <v>527</v>
      </c>
      <c r="C16" s="325"/>
      <c r="D16" s="325"/>
      <c r="E16" s="325"/>
      <c r="F16" s="325"/>
      <c r="G16" s="375" t="s">
        <v>441</v>
      </c>
      <c r="H16" s="375"/>
      <c r="I16" s="375"/>
      <c r="J16" s="375"/>
      <c r="K16" s="375">
        <v>1</v>
      </c>
      <c r="L16" s="375"/>
      <c r="M16" s="375"/>
      <c r="N16" s="375"/>
      <c r="O16" s="75" t="s">
        <v>442</v>
      </c>
      <c r="P16" s="75" t="s">
        <v>443</v>
      </c>
      <c r="Q16" s="75" t="s">
        <v>444</v>
      </c>
      <c r="R16" s="75" t="s">
        <v>445</v>
      </c>
      <c r="S16" s="325" t="s">
        <v>528</v>
      </c>
      <c r="T16" s="325"/>
      <c r="U16" s="325"/>
      <c r="V16" s="376" t="s">
        <v>443</v>
      </c>
      <c r="W16" s="376"/>
      <c r="X16" s="376"/>
    </row>
    <row r="17" spans="2:27" ht="88.9" customHeight="1">
      <c r="B17" s="325"/>
      <c r="C17" s="325"/>
      <c r="D17" s="325"/>
      <c r="E17" s="325"/>
      <c r="F17" s="325"/>
      <c r="G17" s="375"/>
      <c r="H17" s="375"/>
      <c r="I17" s="375"/>
      <c r="J17" s="375"/>
      <c r="K17" s="375"/>
      <c r="L17" s="375"/>
      <c r="M17" s="375"/>
      <c r="N17" s="375"/>
      <c r="O17" s="110" t="s">
        <v>432</v>
      </c>
      <c r="P17" s="110">
        <v>1</v>
      </c>
      <c r="Q17" s="110">
        <v>1</v>
      </c>
      <c r="R17" s="110">
        <v>1</v>
      </c>
      <c r="S17" s="325"/>
      <c r="T17" s="325"/>
      <c r="U17" s="325"/>
      <c r="V17" s="376"/>
      <c r="W17" s="376"/>
      <c r="X17" s="376"/>
    </row>
    <row r="18" spans="2:27" ht="18" customHeight="1">
      <c r="B18" s="357" t="s">
        <v>447</v>
      </c>
      <c r="C18" s="358"/>
      <c r="D18" s="358"/>
      <c r="E18" s="358"/>
      <c r="F18" s="358"/>
      <c r="G18" s="358"/>
      <c r="H18" s="358"/>
      <c r="I18" s="358"/>
      <c r="J18" s="358"/>
      <c r="K18" s="358"/>
      <c r="L18" s="358"/>
      <c r="M18" s="358"/>
      <c r="N18" s="358"/>
      <c r="O18" s="358"/>
      <c r="P18" s="358"/>
      <c r="Q18" s="358"/>
      <c r="R18" s="358"/>
      <c r="S18" s="358"/>
      <c r="T18" s="358"/>
      <c r="U18" s="358"/>
      <c r="V18" s="358"/>
      <c r="W18" s="358"/>
      <c r="X18" s="359"/>
      <c r="Z18" s="66" t="s">
        <v>394</v>
      </c>
    </row>
    <row r="19" spans="2:27" ht="34.9" customHeight="1">
      <c r="B19" s="362" t="s">
        <v>448</v>
      </c>
      <c r="C19" s="364" t="s">
        <v>449</v>
      </c>
      <c r="D19" s="365"/>
      <c r="E19" s="364" t="s">
        <v>450</v>
      </c>
      <c r="F19" s="365"/>
      <c r="G19" s="368" t="s">
        <v>451</v>
      </c>
      <c r="H19" s="369"/>
      <c r="I19" s="369"/>
      <c r="J19" s="369"/>
      <c r="K19" s="369"/>
      <c r="L19" s="369"/>
      <c r="M19" s="369"/>
      <c r="N19" s="369"/>
      <c r="O19" s="369"/>
      <c r="P19" s="369"/>
      <c r="Q19" s="369"/>
      <c r="R19" s="370"/>
      <c r="S19" s="364" t="s">
        <v>452</v>
      </c>
      <c r="T19" s="371"/>
      <c r="U19" s="371"/>
      <c r="V19" s="371"/>
      <c r="W19" s="371"/>
      <c r="X19" s="365"/>
    </row>
    <row r="20" spans="2:27" ht="28.5" customHeight="1">
      <c r="B20" s="363"/>
      <c r="C20" s="366"/>
      <c r="D20" s="367"/>
      <c r="E20" s="366"/>
      <c r="F20" s="367"/>
      <c r="G20" s="350" t="s">
        <v>453</v>
      </c>
      <c r="H20" s="373"/>
      <c r="I20" s="351"/>
      <c r="J20" s="350" t="s">
        <v>454</v>
      </c>
      <c r="K20" s="373"/>
      <c r="L20" s="351"/>
      <c r="M20" s="352" t="s">
        <v>455</v>
      </c>
      <c r="N20" s="374"/>
      <c r="O20" s="353"/>
      <c r="P20" s="352" t="s">
        <v>456</v>
      </c>
      <c r="Q20" s="374"/>
      <c r="R20" s="353"/>
      <c r="S20" s="366"/>
      <c r="T20" s="372"/>
      <c r="U20" s="372"/>
      <c r="V20" s="372"/>
      <c r="W20" s="372"/>
      <c r="X20" s="367"/>
    </row>
    <row r="21" spans="2:27" ht="43.9" customHeight="1">
      <c r="B21" s="108" t="s">
        <v>457</v>
      </c>
      <c r="C21" s="320" t="s">
        <v>529</v>
      </c>
      <c r="D21" s="322"/>
      <c r="E21" s="360">
        <v>1</v>
      </c>
      <c r="F21" s="361"/>
      <c r="G21" s="360">
        <v>1</v>
      </c>
      <c r="H21" s="321"/>
      <c r="I21" s="322"/>
      <c r="J21" s="360" t="s">
        <v>459</v>
      </c>
      <c r="K21" s="321"/>
      <c r="L21" s="322"/>
      <c r="M21" s="360" t="s">
        <v>530</v>
      </c>
      <c r="N21" s="321"/>
      <c r="O21" s="322"/>
      <c r="P21" s="320" t="s">
        <v>461</v>
      </c>
      <c r="Q21" s="321"/>
      <c r="R21" s="322"/>
      <c r="S21" s="320" t="s">
        <v>462</v>
      </c>
      <c r="T21" s="321"/>
      <c r="U21" s="321"/>
      <c r="V21" s="321"/>
      <c r="W21" s="321"/>
      <c r="X21" s="322"/>
    </row>
    <row r="22" spans="2:27" ht="25.15" customHeight="1">
      <c r="B22" s="356" t="s">
        <v>463</v>
      </c>
      <c r="C22" s="356"/>
      <c r="D22" s="356"/>
      <c r="E22" s="356"/>
      <c r="F22" s="356"/>
      <c r="G22" s="356"/>
      <c r="H22" s="356"/>
      <c r="I22" s="356"/>
      <c r="J22" s="356"/>
      <c r="K22" s="356"/>
      <c r="L22" s="356"/>
      <c r="M22" s="356"/>
      <c r="N22" s="356" t="s">
        <v>464</v>
      </c>
      <c r="O22" s="356"/>
      <c r="P22" s="356"/>
      <c r="Q22" s="356"/>
      <c r="R22" s="356"/>
      <c r="S22" s="356"/>
      <c r="T22" s="356"/>
      <c r="U22" s="356"/>
      <c r="V22" s="356"/>
      <c r="W22" s="356"/>
      <c r="X22" s="356"/>
    </row>
    <row r="23" spans="2:27" ht="69" customHeight="1">
      <c r="B23" s="325" t="s">
        <v>531</v>
      </c>
      <c r="C23" s="325"/>
      <c r="D23" s="325"/>
      <c r="E23" s="325"/>
      <c r="F23" s="325"/>
      <c r="G23" s="325"/>
      <c r="H23" s="325"/>
      <c r="I23" s="325"/>
      <c r="J23" s="325"/>
      <c r="K23" s="325"/>
      <c r="L23" s="325"/>
      <c r="M23" s="325"/>
      <c r="N23" s="325" t="s">
        <v>532</v>
      </c>
      <c r="O23" s="325"/>
      <c r="P23" s="325"/>
      <c r="Q23" s="325"/>
      <c r="R23" s="325"/>
      <c r="S23" s="325"/>
      <c r="T23" s="325"/>
      <c r="U23" s="325"/>
      <c r="V23" s="325"/>
      <c r="W23" s="325"/>
      <c r="X23" s="325"/>
      <c r="AA23" s="50"/>
    </row>
    <row r="24" spans="2:27" ht="19.149999999999999" customHeight="1">
      <c r="B24" s="357" t="s">
        <v>467</v>
      </c>
      <c r="C24" s="358"/>
      <c r="D24" s="358"/>
      <c r="E24" s="358"/>
      <c r="F24" s="358"/>
      <c r="G24" s="358"/>
      <c r="H24" s="358"/>
      <c r="I24" s="358"/>
      <c r="J24" s="358"/>
      <c r="K24" s="358"/>
      <c r="L24" s="358"/>
      <c r="M24" s="358"/>
      <c r="N24" s="358"/>
      <c r="O24" s="358"/>
      <c r="P24" s="358"/>
      <c r="Q24" s="358"/>
      <c r="R24" s="358"/>
      <c r="S24" s="358"/>
      <c r="T24" s="358"/>
      <c r="U24" s="358"/>
      <c r="V24" s="358"/>
      <c r="W24" s="358"/>
      <c r="X24" s="359"/>
    </row>
    <row r="25" spans="2:27" ht="19.149999999999999" customHeight="1">
      <c r="B25" s="354" t="s">
        <v>468</v>
      </c>
      <c r="C25" s="355"/>
      <c r="D25" s="352" t="s">
        <v>533</v>
      </c>
      <c r="E25" s="374"/>
      <c r="F25" s="374"/>
      <c r="G25" s="374"/>
      <c r="H25" s="353"/>
      <c r="I25" s="350" t="s">
        <v>534</v>
      </c>
      <c r="J25" s="373"/>
      <c r="K25" s="373"/>
      <c r="L25" s="373"/>
      <c r="M25" s="351"/>
      <c r="N25" s="352" t="s">
        <v>535</v>
      </c>
      <c r="O25" s="374"/>
      <c r="P25" s="374"/>
      <c r="Q25" s="374"/>
      <c r="R25" s="374"/>
      <c r="S25" s="353"/>
      <c r="T25" s="352" t="s">
        <v>536</v>
      </c>
      <c r="U25" s="374"/>
      <c r="V25" s="374"/>
      <c r="W25" s="374"/>
      <c r="X25" s="353"/>
    </row>
    <row r="26" spans="2:27" ht="19.149999999999999" customHeight="1">
      <c r="B26" s="349" t="s">
        <v>481</v>
      </c>
      <c r="C26" s="349"/>
      <c r="D26" s="339">
        <v>12.66</v>
      </c>
      <c r="E26" s="340"/>
      <c r="F26" s="340"/>
      <c r="G26" s="340"/>
      <c r="H26" s="341"/>
      <c r="I26" s="346">
        <v>16.3</v>
      </c>
      <c r="J26" s="383"/>
      <c r="K26" s="383"/>
      <c r="L26" s="383"/>
      <c r="M26" s="347"/>
      <c r="N26" s="346">
        <v>13.26</v>
      </c>
      <c r="O26" s="383"/>
      <c r="P26" s="383"/>
      <c r="Q26" s="383"/>
      <c r="R26" s="383"/>
      <c r="S26" s="347"/>
      <c r="T26" s="346">
        <v>0</v>
      </c>
      <c r="U26" s="383"/>
      <c r="V26" s="383"/>
      <c r="W26" s="383"/>
      <c r="X26" s="347"/>
      <c r="Z26" s="53"/>
      <c r="AA26" s="53"/>
    </row>
    <row r="27" spans="2:27" ht="19.149999999999999" customHeight="1">
      <c r="B27" s="349" t="s">
        <v>482</v>
      </c>
      <c r="C27" s="349"/>
      <c r="D27" s="339">
        <v>13</v>
      </c>
      <c r="E27" s="340"/>
      <c r="F27" s="340"/>
      <c r="G27" s="340"/>
      <c r="H27" s="341"/>
      <c r="I27" s="346">
        <v>18</v>
      </c>
      <c r="J27" s="383"/>
      <c r="K27" s="383"/>
      <c r="L27" s="383"/>
      <c r="M27" s="347"/>
      <c r="N27" s="346">
        <v>15</v>
      </c>
      <c r="O27" s="383"/>
      <c r="P27" s="383"/>
      <c r="Q27" s="383"/>
      <c r="R27" s="383"/>
      <c r="S27" s="347"/>
      <c r="T27" s="346">
        <v>0</v>
      </c>
      <c r="U27" s="383"/>
      <c r="V27" s="383"/>
      <c r="W27" s="383"/>
      <c r="X27" s="347"/>
      <c r="Y27" s="50"/>
    </row>
    <row r="28" spans="2:27" ht="19.899999999999999" customHeight="1">
      <c r="B28" s="348" t="s">
        <v>483</v>
      </c>
      <c r="C28" s="348"/>
      <c r="D28" s="348"/>
      <c r="E28" s="348"/>
      <c r="F28" s="348"/>
      <c r="G28" s="348"/>
      <c r="H28" s="348"/>
      <c r="I28" s="348"/>
      <c r="J28" s="348"/>
      <c r="K28" s="348"/>
      <c r="L28" s="348"/>
      <c r="M28" s="348"/>
      <c r="N28" s="348"/>
      <c r="O28" s="348"/>
      <c r="P28" s="348"/>
      <c r="Q28" s="348"/>
      <c r="R28" s="348"/>
      <c r="S28" s="348"/>
      <c r="T28" s="348"/>
      <c r="U28" s="348"/>
      <c r="V28" s="348"/>
      <c r="W28" s="348"/>
      <c r="X28" s="348"/>
    </row>
    <row r="29" spans="2:27" ht="19.899999999999999" customHeight="1">
      <c r="B29" s="70"/>
      <c r="C29" s="57"/>
      <c r="D29" s="57"/>
      <c r="E29" s="57"/>
      <c r="F29" s="57"/>
      <c r="G29" s="57"/>
      <c r="H29" s="57"/>
      <c r="I29" s="57"/>
      <c r="J29" s="57"/>
      <c r="K29" s="57"/>
      <c r="L29" s="57"/>
      <c r="M29" s="57"/>
      <c r="N29" s="57"/>
      <c r="O29" s="57"/>
      <c r="P29" s="57"/>
      <c r="Q29" s="57"/>
      <c r="R29" s="57"/>
      <c r="S29" s="57"/>
      <c r="T29" s="57"/>
      <c r="U29" s="57"/>
      <c r="V29" s="57"/>
      <c r="W29" s="57"/>
      <c r="X29" s="71"/>
    </row>
    <row r="30" spans="2:27" ht="25.5">
      <c r="B30" s="106" t="s">
        <v>484</v>
      </c>
      <c r="C30" s="109" t="s">
        <v>485</v>
      </c>
      <c r="D30" s="109" t="s">
        <v>486</v>
      </c>
      <c r="E30" s="54" t="s">
        <v>487</v>
      </c>
      <c r="H30" s="397"/>
      <c r="I30" s="397"/>
      <c r="J30" s="397"/>
      <c r="K30" s="397"/>
      <c r="L30" s="397"/>
      <c r="M30" s="397"/>
      <c r="N30" s="397"/>
      <c r="O30" s="397"/>
      <c r="P30" s="397"/>
      <c r="Q30" s="397"/>
      <c r="R30" s="397"/>
      <c r="S30" s="398"/>
      <c r="T30" s="398"/>
      <c r="U30" s="398"/>
      <c r="V30" s="398"/>
      <c r="W30" s="398"/>
      <c r="X30" s="399"/>
    </row>
    <row r="31" spans="2:27" ht="17.649999999999999" customHeight="1">
      <c r="B31" s="52" t="s">
        <v>533</v>
      </c>
      <c r="C31" s="55">
        <f>IF(ISERROR($D$26/$D$27),0,$D$26/$D$27)</f>
        <v>0.97384615384615381</v>
      </c>
      <c r="D31" s="56">
        <f>$E$21</f>
        <v>1</v>
      </c>
      <c r="E31" s="343">
        <f>AVERAGE(C31:C34)*0.33</f>
        <v>0.22798064102564103</v>
      </c>
      <c r="H31" s="400"/>
      <c r="I31" s="400"/>
      <c r="J31" s="397"/>
      <c r="K31" s="397"/>
      <c r="L31" s="57"/>
      <c r="M31" s="58"/>
      <c r="N31" s="400"/>
      <c r="O31" s="400"/>
      <c r="P31" s="400"/>
      <c r="Q31" s="400"/>
      <c r="R31" s="400"/>
      <c r="S31" s="401"/>
      <c r="T31" s="401"/>
      <c r="U31" s="401"/>
      <c r="V31" s="401"/>
      <c r="W31" s="401"/>
      <c r="X31" s="402"/>
    </row>
    <row r="32" spans="2:27" ht="17.649999999999999" customHeight="1">
      <c r="B32" s="52" t="s">
        <v>534</v>
      </c>
      <c r="C32" s="55">
        <f>IF(ISERROR($I$26/$I$27),0,$I$26/$I$27)</f>
        <v>0.90555555555555556</v>
      </c>
      <c r="D32" s="56">
        <f>$E$21</f>
        <v>1</v>
      </c>
      <c r="E32" s="344"/>
      <c r="H32" s="397"/>
      <c r="I32" s="397"/>
      <c r="J32" s="397"/>
      <c r="K32" s="397"/>
      <c r="L32" s="59"/>
      <c r="M32" s="57"/>
      <c r="N32" s="397"/>
      <c r="O32" s="397"/>
      <c r="P32" s="397"/>
      <c r="Q32" s="397"/>
      <c r="R32" s="397"/>
      <c r="S32" s="401"/>
      <c r="T32" s="401"/>
      <c r="U32" s="401"/>
      <c r="V32" s="401"/>
      <c r="W32" s="401"/>
      <c r="X32" s="402"/>
    </row>
    <row r="33" spans="2:27" ht="17.649999999999999" customHeight="1">
      <c r="B33" s="52" t="s">
        <v>535</v>
      </c>
      <c r="C33" s="55">
        <f>IF(ISERROR($N$26/$N$27),0,$N$26/$N$27)</f>
        <v>0.88400000000000001</v>
      </c>
      <c r="D33" s="56">
        <f>$E$21</f>
        <v>1</v>
      </c>
      <c r="E33" s="344"/>
      <c r="H33" s="397"/>
      <c r="I33" s="397"/>
      <c r="J33" s="397"/>
      <c r="K33" s="397"/>
      <c r="L33" s="59"/>
      <c r="M33" s="57"/>
      <c r="N33" s="397"/>
      <c r="O33" s="397"/>
      <c r="P33" s="397"/>
      <c r="Q33" s="397"/>
      <c r="R33" s="397"/>
      <c r="S33" s="401"/>
      <c r="T33" s="401"/>
      <c r="U33" s="401"/>
      <c r="V33" s="401"/>
      <c r="W33" s="401"/>
      <c r="X33" s="402"/>
    </row>
    <row r="34" spans="2:27" ht="17.649999999999999" customHeight="1">
      <c r="B34" s="52" t="s">
        <v>536</v>
      </c>
      <c r="C34" s="55">
        <f>IF(ISERROR($T$26/$T$27),0,$T$26/$T$27)</f>
        <v>0</v>
      </c>
      <c r="D34" s="56">
        <f>$E$21</f>
        <v>1</v>
      </c>
      <c r="E34" s="344"/>
      <c r="H34" s="397"/>
      <c r="I34" s="397"/>
      <c r="J34" s="397"/>
      <c r="K34" s="397"/>
      <c r="L34" s="59"/>
      <c r="M34" s="57"/>
      <c r="N34" s="397"/>
      <c r="O34" s="397"/>
      <c r="P34" s="397"/>
      <c r="Q34" s="397"/>
      <c r="R34" s="397"/>
      <c r="S34" s="401"/>
      <c r="T34" s="401"/>
      <c r="U34" s="401"/>
      <c r="V34" s="401"/>
      <c r="W34" s="401"/>
      <c r="X34" s="402"/>
    </row>
    <row r="35" spans="2:27" ht="30" customHeight="1">
      <c r="B35" s="339" t="s">
        <v>500</v>
      </c>
      <c r="C35" s="340"/>
      <c r="D35" s="340"/>
      <c r="E35" s="341"/>
      <c r="L35" s="59"/>
      <c r="M35" s="57"/>
      <c r="X35" s="74"/>
    </row>
    <row r="36" spans="2:27" ht="17.25" customHeight="1">
      <c r="B36" s="72"/>
      <c r="C36" s="62"/>
      <c r="D36" s="73"/>
      <c r="E36" s="73"/>
      <c r="L36" s="59"/>
      <c r="M36" s="57"/>
      <c r="X36" s="74"/>
    </row>
    <row r="37" spans="2:27" ht="84.6" customHeight="1">
      <c r="B37" s="72"/>
      <c r="C37" s="62"/>
      <c r="D37" s="73"/>
      <c r="E37" s="73"/>
      <c r="L37" s="59"/>
      <c r="M37" s="57"/>
      <c r="X37" s="74"/>
    </row>
    <row r="38" spans="2:27" ht="15.75" customHeight="1">
      <c r="B38" s="342" t="s">
        <v>501</v>
      </c>
      <c r="C38" s="342"/>
      <c r="D38" s="342"/>
      <c r="E38" s="342"/>
      <c r="F38" s="342"/>
      <c r="G38" s="342"/>
      <c r="H38" s="342"/>
      <c r="I38" s="342"/>
      <c r="J38" s="342"/>
      <c r="K38" s="342"/>
      <c r="L38" s="342"/>
      <c r="M38" s="342"/>
      <c r="N38" s="342"/>
      <c r="O38" s="342"/>
      <c r="P38" s="342"/>
      <c r="Q38" s="342"/>
      <c r="R38" s="342"/>
      <c r="S38" s="342"/>
      <c r="T38" s="342"/>
      <c r="U38" s="342"/>
      <c r="V38" s="342"/>
      <c r="W38" s="342"/>
      <c r="X38" s="342"/>
      <c r="Z38" s="60"/>
    </row>
    <row r="39" spans="2:27" ht="162.75" customHeight="1">
      <c r="B39" s="393" t="s">
        <v>537</v>
      </c>
      <c r="C39" s="330"/>
      <c r="D39" s="330"/>
      <c r="E39" s="330"/>
      <c r="F39" s="330"/>
      <c r="G39" s="330"/>
      <c r="H39" s="330"/>
      <c r="I39" s="330"/>
      <c r="J39" s="330"/>
      <c r="K39" s="330"/>
      <c r="L39" s="330"/>
      <c r="M39" s="330"/>
      <c r="N39" s="330"/>
      <c r="O39" s="330"/>
      <c r="P39" s="330"/>
      <c r="Q39" s="330"/>
      <c r="R39" s="330"/>
      <c r="S39" s="330"/>
      <c r="T39" s="330"/>
      <c r="U39" s="330"/>
      <c r="V39" s="330"/>
      <c r="W39" s="330"/>
      <c r="X39" s="331"/>
      <c r="Y39" s="57"/>
      <c r="Z39" s="57"/>
      <c r="AA39" s="57"/>
    </row>
    <row r="40" spans="2:27" ht="18" customHeight="1">
      <c r="B40" s="332" t="s">
        <v>503</v>
      </c>
      <c r="C40" s="332"/>
      <c r="D40" s="332"/>
      <c r="E40" s="332"/>
      <c r="F40" s="332"/>
      <c r="G40" s="332"/>
      <c r="H40" s="332"/>
      <c r="I40" s="332"/>
      <c r="J40" s="332"/>
      <c r="K40" s="332"/>
      <c r="L40" s="332"/>
      <c r="M40" s="332"/>
      <c r="N40" s="332"/>
      <c r="O40" s="332"/>
      <c r="P40" s="332"/>
      <c r="Q40" s="332"/>
      <c r="R40" s="332"/>
      <c r="S40" s="332"/>
      <c r="T40" s="332"/>
      <c r="U40" s="332"/>
      <c r="V40" s="332"/>
      <c r="W40" s="332"/>
      <c r="X40" s="332"/>
      <c r="Y40" s="61"/>
      <c r="Z40" s="62"/>
      <c r="AA40" s="59"/>
    </row>
    <row r="41" spans="2:27" ht="68.25" customHeight="1">
      <c r="B41" s="333" t="s">
        <v>538</v>
      </c>
      <c r="C41" s="394"/>
      <c r="D41" s="394"/>
      <c r="E41" s="394"/>
      <c r="F41" s="394"/>
      <c r="G41" s="394"/>
      <c r="H41" s="394"/>
      <c r="I41" s="394"/>
      <c r="J41" s="394"/>
      <c r="K41" s="394"/>
      <c r="L41" s="394"/>
      <c r="M41" s="394"/>
      <c r="N41" s="394"/>
      <c r="O41" s="394"/>
      <c r="P41" s="394"/>
      <c r="Q41" s="394"/>
      <c r="R41" s="394"/>
      <c r="S41" s="394"/>
      <c r="T41" s="394"/>
      <c r="U41" s="394"/>
      <c r="V41" s="394"/>
      <c r="W41" s="394"/>
      <c r="X41" s="395"/>
      <c r="Y41" s="61"/>
      <c r="Z41" s="62"/>
      <c r="AA41" s="59"/>
    </row>
    <row r="42" spans="2:27" ht="237" customHeight="1">
      <c r="B42" s="333" t="s">
        <v>539</v>
      </c>
      <c r="C42" s="394"/>
      <c r="D42" s="394"/>
      <c r="E42" s="394"/>
      <c r="F42" s="394"/>
      <c r="G42" s="394"/>
      <c r="H42" s="394"/>
      <c r="I42" s="394"/>
      <c r="J42" s="394"/>
      <c r="K42" s="394"/>
      <c r="L42" s="394"/>
      <c r="M42" s="394"/>
      <c r="N42" s="394"/>
      <c r="O42" s="394"/>
      <c r="P42" s="394"/>
      <c r="Q42" s="394"/>
      <c r="R42" s="394"/>
      <c r="S42" s="394"/>
      <c r="T42" s="394"/>
      <c r="U42" s="394"/>
      <c r="V42" s="394"/>
      <c r="W42" s="394"/>
      <c r="X42" s="395"/>
      <c r="Y42" s="61"/>
      <c r="Z42" s="62"/>
      <c r="AA42" s="59"/>
    </row>
    <row r="43" spans="2:27" ht="226.5" customHeight="1">
      <c r="B43" s="405" t="s">
        <v>980</v>
      </c>
      <c r="C43" s="394"/>
      <c r="D43" s="394"/>
      <c r="E43" s="394"/>
      <c r="F43" s="394"/>
      <c r="G43" s="394"/>
      <c r="H43" s="394"/>
      <c r="I43" s="394"/>
      <c r="J43" s="394"/>
      <c r="K43" s="394"/>
      <c r="L43" s="394"/>
      <c r="M43" s="394"/>
      <c r="N43" s="394"/>
      <c r="O43" s="394"/>
      <c r="P43" s="394"/>
      <c r="Q43" s="394"/>
      <c r="R43" s="394"/>
      <c r="S43" s="394"/>
      <c r="T43" s="394"/>
      <c r="U43" s="394"/>
      <c r="V43" s="394"/>
      <c r="W43" s="394"/>
      <c r="X43" s="395"/>
      <c r="Y43" s="404"/>
      <c r="Z43" s="62"/>
      <c r="AA43" s="59"/>
    </row>
    <row r="44" spans="2:27" ht="16.149999999999999" customHeight="1">
      <c r="B44" s="332" t="s">
        <v>505</v>
      </c>
      <c r="C44" s="332"/>
      <c r="D44" s="332"/>
      <c r="E44" s="332"/>
      <c r="F44" s="332"/>
      <c r="G44" s="332"/>
      <c r="H44" s="332"/>
      <c r="I44" s="332"/>
      <c r="J44" s="332"/>
      <c r="K44" s="332"/>
      <c r="L44" s="332"/>
      <c r="M44" s="332"/>
      <c r="N44" s="332"/>
      <c r="O44" s="332"/>
      <c r="P44" s="332"/>
      <c r="Q44" s="332"/>
      <c r="R44" s="332"/>
      <c r="S44" s="332"/>
      <c r="T44" s="332"/>
      <c r="U44" s="332"/>
      <c r="V44" s="332"/>
      <c r="W44" s="332"/>
      <c r="X44" s="332"/>
      <c r="Y44" s="61"/>
      <c r="Z44" s="62"/>
      <c r="AA44" s="59"/>
    </row>
    <row r="45" spans="2:27" ht="15.6" customHeight="1">
      <c r="B45" s="63" t="s">
        <v>3</v>
      </c>
      <c r="C45" s="336" t="s">
        <v>506</v>
      </c>
      <c r="D45" s="337"/>
      <c r="E45" s="338" t="s">
        <v>507</v>
      </c>
      <c r="F45" s="336"/>
      <c r="G45" s="336"/>
      <c r="H45" s="336"/>
      <c r="I45" s="336"/>
      <c r="J45" s="336"/>
      <c r="K45" s="337"/>
      <c r="L45" s="338" t="s">
        <v>508</v>
      </c>
      <c r="M45" s="336"/>
      <c r="N45" s="336"/>
      <c r="O45" s="336"/>
      <c r="P45" s="336"/>
      <c r="Q45" s="336"/>
      <c r="R45" s="336"/>
      <c r="S45" s="337"/>
      <c r="T45" s="338" t="s">
        <v>509</v>
      </c>
      <c r="U45" s="336"/>
      <c r="V45" s="336"/>
      <c r="W45" s="336"/>
      <c r="X45" s="337"/>
      <c r="Y45" s="61"/>
      <c r="Z45" s="62"/>
      <c r="AA45" s="59"/>
    </row>
    <row r="46" spans="2:27" ht="53.25" customHeight="1">
      <c r="B46" s="107">
        <v>1</v>
      </c>
      <c r="C46" s="329">
        <v>44740</v>
      </c>
      <c r="D46" s="325"/>
      <c r="E46" s="325" t="s">
        <v>510</v>
      </c>
      <c r="F46" s="325"/>
      <c r="G46" s="325"/>
      <c r="H46" s="325"/>
      <c r="I46" s="325"/>
      <c r="J46" s="325"/>
      <c r="K46" s="325"/>
      <c r="L46" s="396" t="s">
        <v>511</v>
      </c>
      <c r="M46" s="396"/>
      <c r="N46" s="396"/>
      <c r="O46" s="396"/>
      <c r="P46" s="396"/>
      <c r="Q46" s="396"/>
      <c r="R46" s="396"/>
      <c r="S46" s="396"/>
      <c r="T46" s="329">
        <v>44763</v>
      </c>
      <c r="U46" s="325"/>
      <c r="V46" s="325"/>
      <c r="W46" s="325"/>
      <c r="X46" s="325"/>
      <c r="Y46" s="61"/>
      <c r="Z46" s="62"/>
      <c r="AA46" s="59"/>
    </row>
    <row r="47" spans="2:27" ht="15" customHeight="1">
      <c r="B47" s="107"/>
      <c r="C47" s="325"/>
      <c r="D47" s="325"/>
      <c r="E47" s="325"/>
      <c r="F47" s="325"/>
      <c r="G47" s="325"/>
      <c r="H47" s="325"/>
      <c r="I47" s="325"/>
      <c r="J47" s="325"/>
      <c r="K47" s="325"/>
      <c r="L47" s="325"/>
      <c r="M47" s="325"/>
      <c r="N47" s="325"/>
      <c r="O47" s="325"/>
      <c r="P47" s="325"/>
      <c r="Q47" s="325"/>
      <c r="R47" s="325"/>
      <c r="S47" s="325"/>
      <c r="T47" s="325"/>
      <c r="U47" s="325"/>
      <c r="V47" s="325"/>
      <c r="W47" s="325"/>
      <c r="X47" s="325"/>
      <c r="Y47" s="61"/>
      <c r="Z47" s="62"/>
      <c r="AA47" s="59"/>
    </row>
    <row r="48" spans="2:27" ht="15" customHeight="1">
      <c r="B48" s="107"/>
      <c r="C48" s="325"/>
      <c r="D48" s="325"/>
      <c r="E48" s="325"/>
      <c r="F48" s="325"/>
      <c r="G48" s="325"/>
      <c r="H48" s="325"/>
      <c r="I48" s="325"/>
      <c r="J48" s="325"/>
      <c r="K48" s="325"/>
      <c r="L48" s="325"/>
      <c r="M48" s="325"/>
      <c r="N48" s="325"/>
      <c r="O48" s="325"/>
      <c r="P48" s="325"/>
      <c r="Q48" s="325"/>
      <c r="R48" s="325"/>
      <c r="S48" s="325"/>
      <c r="T48" s="325"/>
      <c r="U48" s="325"/>
      <c r="V48" s="325"/>
      <c r="W48" s="325"/>
      <c r="X48" s="325"/>
      <c r="Y48" s="61"/>
      <c r="Z48" s="62"/>
      <c r="AA48" s="59"/>
    </row>
    <row r="49" spans="2:27" ht="15" customHeight="1">
      <c r="B49" s="107"/>
      <c r="C49" s="325"/>
      <c r="D49" s="325"/>
      <c r="E49" s="325"/>
      <c r="F49" s="325"/>
      <c r="G49" s="325"/>
      <c r="H49" s="325"/>
      <c r="I49" s="325"/>
      <c r="J49" s="325"/>
      <c r="K49" s="325"/>
      <c r="L49" s="325"/>
      <c r="M49" s="325"/>
      <c r="N49" s="325"/>
      <c r="O49" s="325"/>
      <c r="P49" s="325"/>
      <c r="Q49" s="325"/>
      <c r="R49" s="325"/>
      <c r="S49" s="325"/>
      <c r="T49" s="325"/>
      <c r="U49" s="325"/>
      <c r="V49" s="325"/>
      <c r="W49" s="325"/>
      <c r="X49" s="325"/>
      <c r="Y49" s="61"/>
      <c r="Z49" s="62"/>
      <c r="AA49" s="59"/>
    </row>
    <row r="50" spans="2:27" ht="15" customHeight="1">
      <c r="B50" s="107"/>
      <c r="C50" s="325"/>
      <c r="D50" s="325"/>
      <c r="E50" s="325"/>
      <c r="F50" s="325"/>
      <c r="G50" s="325"/>
      <c r="H50" s="325"/>
      <c r="I50" s="325"/>
      <c r="J50" s="325"/>
      <c r="K50" s="325"/>
      <c r="L50" s="325"/>
      <c r="M50" s="325"/>
      <c r="N50" s="325"/>
      <c r="O50" s="325"/>
      <c r="P50" s="325"/>
      <c r="Q50" s="325"/>
      <c r="R50" s="325"/>
      <c r="S50" s="325"/>
      <c r="T50" s="325"/>
      <c r="U50" s="325"/>
      <c r="V50" s="325"/>
      <c r="W50" s="325"/>
      <c r="X50" s="325"/>
      <c r="Y50" s="61"/>
      <c r="Z50" s="62"/>
      <c r="AA50" s="59"/>
    </row>
    <row r="51" spans="2:27" ht="15.6" customHeight="1">
      <c r="B51" s="326" t="s">
        <v>512</v>
      </c>
      <c r="C51" s="327"/>
      <c r="D51" s="327"/>
      <c r="E51" s="327"/>
      <c r="F51" s="327"/>
      <c r="G51" s="327"/>
      <c r="H51" s="327"/>
      <c r="I51" s="327"/>
      <c r="J51" s="327"/>
      <c r="K51" s="327"/>
      <c r="L51" s="327"/>
      <c r="M51" s="327"/>
      <c r="N51" s="327"/>
      <c r="O51" s="327"/>
      <c r="P51" s="327"/>
      <c r="Q51" s="327"/>
      <c r="R51" s="327"/>
      <c r="S51" s="327"/>
      <c r="T51" s="327"/>
      <c r="U51" s="327"/>
      <c r="V51" s="327"/>
      <c r="W51" s="327"/>
      <c r="X51" s="328"/>
      <c r="Y51" s="61"/>
      <c r="Z51" s="62"/>
      <c r="AA51" s="59"/>
    </row>
    <row r="52" spans="2:27" ht="26.65" customHeight="1">
      <c r="B52" s="64" t="s">
        <v>513</v>
      </c>
      <c r="C52" s="320" t="s">
        <v>514</v>
      </c>
      <c r="D52" s="321"/>
      <c r="E52" s="321"/>
      <c r="F52" s="321"/>
      <c r="G52" s="321"/>
      <c r="H52" s="321"/>
      <c r="I52" s="321"/>
      <c r="J52" s="321"/>
      <c r="K52" s="321"/>
      <c r="L52" s="321"/>
      <c r="M52" s="322"/>
      <c r="N52" s="323" t="s">
        <v>515</v>
      </c>
      <c r="O52" s="324"/>
      <c r="P52" s="320" t="s">
        <v>516</v>
      </c>
      <c r="Q52" s="321"/>
      <c r="R52" s="321"/>
      <c r="S52" s="321"/>
      <c r="T52" s="321"/>
      <c r="U52" s="321"/>
      <c r="V52" s="321"/>
      <c r="W52" s="321"/>
      <c r="X52" s="322"/>
    </row>
    <row r="53" spans="2:27" ht="24.6" customHeight="1">
      <c r="B53" s="64" t="s">
        <v>517</v>
      </c>
      <c r="C53" s="320" t="s">
        <v>518</v>
      </c>
      <c r="D53" s="321"/>
      <c r="E53" s="321"/>
      <c r="F53" s="321"/>
      <c r="G53" s="321"/>
      <c r="H53" s="321"/>
      <c r="I53" s="321"/>
      <c r="J53" s="321"/>
      <c r="K53" s="321"/>
      <c r="L53" s="321"/>
      <c r="M53" s="322"/>
      <c r="N53" s="323" t="s">
        <v>515</v>
      </c>
      <c r="O53" s="324"/>
      <c r="P53" s="320" t="s">
        <v>519</v>
      </c>
      <c r="Q53" s="321"/>
      <c r="R53" s="321"/>
      <c r="S53" s="321"/>
      <c r="T53" s="321"/>
      <c r="U53" s="321"/>
      <c r="V53" s="321"/>
      <c r="W53" s="321"/>
      <c r="X53" s="322"/>
    </row>
    <row r="54" spans="2:27" ht="27.6" customHeight="1">
      <c r="B54" s="64" t="s">
        <v>520</v>
      </c>
      <c r="C54" s="320" t="s">
        <v>521</v>
      </c>
      <c r="D54" s="321"/>
      <c r="E54" s="321"/>
      <c r="F54" s="321"/>
      <c r="G54" s="321"/>
      <c r="H54" s="321"/>
      <c r="I54" s="321"/>
      <c r="J54" s="321"/>
      <c r="K54" s="321"/>
      <c r="L54" s="321"/>
      <c r="M54" s="322"/>
      <c r="N54" s="323" t="s">
        <v>515</v>
      </c>
      <c r="O54" s="324"/>
      <c r="P54" s="320" t="s">
        <v>522</v>
      </c>
      <c r="Q54" s="321"/>
      <c r="R54" s="321"/>
      <c r="S54" s="321"/>
      <c r="T54" s="321"/>
      <c r="U54" s="321"/>
      <c r="V54" s="321"/>
      <c r="W54" s="321"/>
      <c r="X54" s="322"/>
    </row>
    <row r="55" spans="2:27" ht="13.5" customHeight="1">
      <c r="B55" s="319" t="s">
        <v>523</v>
      </c>
      <c r="C55" s="319"/>
      <c r="D55" s="319"/>
      <c r="E55" s="319"/>
      <c r="F55" s="319"/>
      <c r="G55" s="319"/>
      <c r="H55" s="319"/>
      <c r="I55" s="319"/>
      <c r="J55" s="319"/>
      <c r="K55" s="319"/>
      <c r="L55" s="319"/>
      <c r="M55" s="319"/>
      <c r="N55" s="319"/>
      <c r="O55" s="319"/>
      <c r="P55" s="319"/>
      <c r="Q55" s="319"/>
      <c r="R55" s="319"/>
      <c r="S55" s="319"/>
      <c r="T55" s="319"/>
      <c r="U55" s="319"/>
      <c r="V55" s="319"/>
      <c r="W55" s="319"/>
      <c r="X55" s="319"/>
    </row>
    <row r="56" spans="2:27" ht="21" customHeight="1">
      <c r="B56" s="94" t="s">
        <v>524</v>
      </c>
      <c r="C56" s="320"/>
      <c r="D56" s="321"/>
      <c r="E56" s="321"/>
      <c r="F56" s="321"/>
      <c r="G56" s="321"/>
      <c r="H56" s="321"/>
      <c r="I56" s="321"/>
      <c r="J56" s="321"/>
      <c r="K56" s="321"/>
      <c r="L56" s="321"/>
      <c r="M56" s="322"/>
      <c r="N56" s="323" t="s">
        <v>515</v>
      </c>
      <c r="O56" s="324"/>
      <c r="P56" s="320"/>
      <c r="Q56" s="321"/>
      <c r="R56" s="321"/>
      <c r="S56" s="321"/>
      <c r="T56" s="321"/>
      <c r="U56" s="321"/>
      <c r="V56" s="321"/>
      <c r="W56" s="321"/>
      <c r="X56" s="322"/>
    </row>
    <row r="57" spans="2:27" ht="21" customHeight="1">
      <c r="B57" s="94" t="s">
        <v>524</v>
      </c>
      <c r="C57" s="320"/>
      <c r="D57" s="321"/>
      <c r="E57" s="321"/>
      <c r="F57" s="321"/>
      <c r="G57" s="321"/>
      <c r="H57" s="321"/>
      <c r="I57" s="321"/>
      <c r="J57" s="321"/>
      <c r="K57" s="321"/>
      <c r="L57" s="321"/>
      <c r="M57" s="322"/>
      <c r="N57" s="323" t="s">
        <v>515</v>
      </c>
      <c r="O57" s="324"/>
      <c r="P57" s="320"/>
      <c r="Q57" s="321"/>
      <c r="R57" s="321"/>
      <c r="S57" s="321"/>
      <c r="T57" s="321"/>
      <c r="U57" s="321"/>
      <c r="V57" s="321"/>
      <c r="W57" s="321"/>
      <c r="X57" s="322"/>
    </row>
  </sheetData>
  <sheetProtection selectLockedCells="1" selectUnlockedCells="1"/>
  <mergeCells count="155">
    <mergeCell ref="C57:M57"/>
    <mergeCell ref="N57:O57"/>
    <mergeCell ref="P57:X57"/>
    <mergeCell ref="C54:M54"/>
    <mergeCell ref="N54:O54"/>
    <mergeCell ref="P54:X54"/>
    <mergeCell ref="B55:X55"/>
    <mergeCell ref="C56:M56"/>
    <mergeCell ref="N56:O56"/>
    <mergeCell ref="P56:X56"/>
    <mergeCell ref="C49:D49"/>
    <mergeCell ref="E49:K49"/>
    <mergeCell ref="L49:S49"/>
    <mergeCell ref="T49:X49"/>
    <mergeCell ref="C50:D50"/>
    <mergeCell ref="E50:K50"/>
    <mergeCell ref="L50:S50"/>
    <mergeCell ref="T50:X50"/>
    <mergeCell ref="B51:X51"/>
    <mergeCell ref="C52:M52"/>
    <mergeCell ref="N52:O52"/>
    <mergeCell ref="P52:X52"/>
    <mergeCell ref="C53:M53"/>
    <mergeCell ref="N53:O53"/>
    <mergeCell ref="P53:X53"/>
    <mergeCell ref="C45:D45"/>
    <mergeCell ref="E45:K45"/>
    <mergeCell ref="L45:S45"/>
    <mergeCell ref="T45:X45"/>
    <mergeCell ref="C46:D46"/>
    <mergeCell ref="E46:K46"/>
    <mergeCell ref="L46:S46"/>
    <mergeCell ref="T46:X46"/>
    <mergeCell ref="C47:D47"/>
    <mergeCell ref="E47:K47"/>
    <mergeCell ref="L47:S47"/>
    <mergeCell ref="T47:X47"/>
    <mergeCell ref="C48:D48"/>
    <mergeCell ref="E48:K48"/>
    <mergeCell ref="L48:S48"/>
    <mergeCell ref="T48:X48"/>
    <mergeCell ref="H34:I34"/>
    <mergeCell ref="J34:K34"/>
    <mergeCell ref="N34:O34"/>
    <mergeCell ref="P34:R34"/>
    <mergeCell ref="B35:E35"/>
    <mergeCell ref="B38:X38"/>
    <mergeCell ref="B39:X39"/>
    <mergeCell ref="B40:X40"/>
    <mergeCell ref="B41:X41"/>
    <mergeCell ref="B42:X42"/>
    <mergeCell ref="B43:X43"/>
    <mergeCell ref="B44:X44"/>
    <mergeCell ref="N33:O33"/>
    <mergeCell ref="P33:R33"/>
    <mergeCell ref="H30:I31"/>
    <mergeCell ref="J30:M30"/>
    <mergeCell ref="N30:O31"/>
    <mergeCell ref="P30:R31"/>
    <mergeCell ref="B27:C27"/>
    <mergeCell ref="D27:H27"/>
    <mergeCell ref="I27:M27"/>
    <mergeCell ref="N27:S27"/>
    <mergeCell ref="T27:X27"/>
    <mergeCell ref="B28:X28"/>
    <mergeCell ref="S30:X30"/>
    <mergeCell ref="E31:E34"/>
    <mergeCell ref="J31:K31"/>
    <mergeCell ref="S31:X34"/>
    <mergeCell ref="H32:I32"/>
    <mergeCell ref="J32:K32"/>
    <mergeCell ref="N32:O32"/>
    <mergeCell ref="P32:R32"/>
    <mergeCell ref="H33:I33"/>
    <mergeCell ref="J33:K33"/>
    <mergeCell ref="T25:X25"/>
    <mergeCell ref="B26:C26"/>
    <mergeCell ref="D26:H26"/>
    <mergeCell ref="I26:M26"/>
    <mergeCell ref="N26:S26"/>
    <mergeCell ref="T26:X26"/>
    <mergeCell ref="M21:O21"/>
    <mergeCell ref="P21:R21"/>
    <mergeCell ref="B25:C25"/>
    <mergeCell ref="D25:H25"/>
    <mergeCell ref="I25:M25"/>
    <mergeCell ref="N25:S25"/>
    <mergeCell ref="S21:X21"/>
    <mergeCell ref="B22:M22"/>
    <mergeCell ref="N22:X22"/>
    <mergeCell ref="B23:M23"/>
    <mergeCell ref="N23:X23"/>
    <mergeCell ref="B24:X24"/>
    <mergeCell ref="C21:D21"/>
    <mergeCell ref="E21:F21"/>
    <mergeCell ref="G21:I21"/>
    <mergeCell ref="J21:L21"/>
    <mergeCell ref="B18:X18"/>
    <mergeCell ref="B19:B20"/>
    <mergeCell ref="C19:D20"/>
    <mergeCell ref="E19:F20"/>
    <mergeCell ref="G19:R19"/>
    <mergeCell ref="S19:X20"/>
    <mergeCell ref="G20:I20"/>
    <mergeCell ref="J20:L20"/>
    <mergeCell ref="M20:O20"/>
    <mergeCell ref="P20:R20"/>
    <mergeCell ref="B13:E13"/>
    <mergeCell ref="F13:M13"/>
    <mergeCell ref="N13:R13"/>
    <mergeCell ref="S13:X13"/>
    <mergeCell ref="B14:F15"/>
    <mergeCell ref="G14:J15"/>
    <mergeCell ref="K14:N15"/>
    <mergeCell ref="O14:X14"/>
    <mergeCell ref="O15:R15"/>
    <mergeCell ref="S15:U15"/>
    <mergeCell ref="V15:X15"/>
    <mergeCell ref="B16:F17"/>
    <mergeCell ref="G16:J17"/>
    <mergeCell ref="K16:N17"/>
    <mergeCell ref="S16:U17"/>
    <mergeCell ref="V16:X17"/>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s>
  <pageMargins left="0.23622047244094491" right="0.23622047244094491" top="0.11811023622047245" bottom="0" header="0.51181102362204722" footer="0.51181102362204722"/>
  <pageSetup paperSize="256" scale="37"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B1" workbookViewId="0">
      <selection activeCell="D3" sqref="D3"/>
    </sheetView>
  </sheetViews>
  <sheetFormatPr baseColWidth="10" defaultColWidth="11.5703125" defaultRowHeight="14.25"/>
  <cols>
    <col min="1" max="1" width="27.28515625" style="76" customWidth="1"/>
    <col min="2" max="8" width="11.5703125" style="76"/>
    <col min="9" max="9" width="98.28515625" style="76" customWidth="1"/>
    <col min="10" max="16384" width="11.5703125" style="76"/>
  </cols>
  <sheetData>
    <row r="1" spans="1:10" ht="71.25">
      <c r="A1" s="76" t="s">
        <v>540</v>
      </c>
      <c r="B1" s="76" t="s">
        <v>441</v>
      </c>
      <c r="C1" s="76" t="s">
        <v>461</v>
      </c>
      <c r="D1" s="76" t="s">
        <v>458</v>
      </c>
      <c r="E1" s="76" t="s">
        <v>541</v>
      </c>
      <c r="F1" s="76" t="s">
        <v>542</v>
      </c>
      <c r="G1" s="76" t="s">
        <v>543</v>
      </c>
      <c r="H1" s="76" t="s">
        <v>544</v>
      </c>
      <c r="I1" s="77" t="s">
        <v>545</v>
      </c>
      <c r="J1" s="76" t="s">
        <v>546</v>
      </c>
    </row>
    <row r="2" spans="1:10" ht="28.5">
      <c r="A2" s="76" t="s">
        <v>547</v>
      </c>
      <c r="B2" s="76" t="s">
        <v>548</v>
      </c>
      <c r="C2" s="76" t="s">
        <v>549</v>
      </c>
      <c r="D2" s="76" t="s">
        <v>550</v>
      </c>
      <c r="E2" s="76" t="s">
        <v>431</v>
      </c>
      <c r="F2" s="76" t="s">
        <v>551</v>
      </c>
      <c r="G2" s="76" t="s">
        <v>552</v>
      </c>
      <c r="H2" s="76" t="s">
        <v>553</v>
      </c>
      <c r="I2" s="77" t="s">
        <v>554</v>
      </c>
      <c r="J2" s="76" t="s">
        <v>457</v>
      </c>
    </row>
    <row r="3" spans="1:10" ht="42.75">
      <c r="A3" s="76" t="s">
        <v>424</v>
      </c>
      <c r="B3" s="76" t="s">
        <v>555</v>
      </c>
      <c r="D3" s="76" t="s">
        <v>556</v>
      </c>
      <c r="E3" s="76" t="s">
        <v>557</v>
      </c>
      <c r="F3" s="76" t="s">
        <v>558</v>
      </c>
      <c r="G3" s="76" t="s">
        <v>559</v>
      </c>
      <c r="H3" s="76" t="s">
        <v>417</v>
      </c>
      <c r="I3" s="77" t="s">
        <v>560</v>
      </c>
      <c r="J3" s="76" t="s">
        <v>561</v>
      </c>
    </row>
    <row r="4" spans="1:10" ht="42.75">
      <c r="A4" s="76" t="s">
        <v>562</v>
      </c>
      <c r="B4" s="76" t="s">
        <v>563</v>
      </c>
      <c r="D4" s="76" t="s">
        <v>529</v>
      </c>
      <c r="E4" s="76" t="s">
        <v>564</v>
      </c>
      <c r="F4" s="76" t="s">
        <v>15</v>
      </c>
      <c r="G4" s="76" t="s">
        <v>418</v>
      </c>
      <c r="H4" s="76" t="s">
        <v>565</v>
      </c>
      <c r="I4" s="77" t="s">
        <v>566</v>
      </c>
      <c r="J4" s="76" t="s">
        <v>567</v>
      </c>
    </row>
    <row r="5" spans="1:10" ht="57">
      <c r="A5" s="76" t="s">
        <v>568</v>
      </c>
      <c r="B5" s="76" t="s">
        <v>46</v>
      </c>
      <c r="D5" s="76" t="s">
        <v>569</v>
      </c>
      <c r="E5" s="76" t="s">
        <v>570</v>
      </c>
      <c r="F5" s="76" t="s">
        <v>571</v>
      </c>
      <c r="G5" s="76" t="s">
        <v>572</v>
      </c>
      <c r="I5" s="77" t="s">
        <v>573</v>
      </c>
    </row>
    <row r="6" spans="1:10">
      <c r="A6" s="76" t="s">
        <v>574</v>
      </c>
      <c r="B6" s="76" t="s">
        <v>575</v>
      </c>
      <c r="D6" s="76" t="s">
        <v>576</v>
      </c>
      <c r="E6" s="76" t="s">
        <v>577</v>
      </c>
      <c r="F6" s="76" t="s">
        <v>578</v>
      </c>
      <c r="G6" s="76" t="s">
        <v>579</v>
      </c>
      <c r="I6" s="77" t="s">
        <v>580</v>
      </c>
    </row>
    <row r="7" spans="1:10" ht="28.5">
      <c r="A7" s="76" t="s">
        <v>581</v>
      </c>
      <c r="B7" s="76" t="s">
        <v>582</v>
      </c>
      <c r="D7" s="76" t="s">
        <v>583</v>
      </c>
      <c r="E7" s="76" t="s">
        <v>584</v>
      </c>
      <c r="F7" s="76" t="s">
        <v>585</v>
      </c>
      <c r="G7" s="76" t="s">
        <v>586</v>
      </c>
      <c r="I7" s="77" t="s">
        <v>587</v>
      </c>
    </row>
    <row r="8" spans="1:10" ht="28.5">
      <c r="A8" s="76" t="s">
        <v>588</v>
      </c>
      <c r="D8" s="76" t="s">
        <v>589</v>
      </c>
      <c r="E8" s="76" t="s">
        <v>590</v>
      </c>
      <c r="F8" s="76" t="s">
        <v>591</v>
      </c>
      <c r="G8" s="76" t="s">
        <v>592</v>
      </c>
      <c r="I8" s="77" t="s">
        <v>593</v>
      </c>
    </row>
    <row r="9" spans="1:10">
      <c r="E9" s="76" t="s">
        <v>594</v>
      </c>
      <c r="F9" s="76" t="s">
        <v>595</v>
      </c>
      <c r="G9" s="76" t="s">
        <v>596</v>
      </c>
      <c r="I9" s="77" t="s">
        <v>597</v>
      </c>
    </row>
    <row r="10" spans="1:10">
      <c r="E10" s="76" t="s">
        <v>432</v>
      </c>
      <c r="F10" s="76" t="s">
        <v>598</v>
      </c>
      <c r="G10" s="76" t="s">
        <v>599</v>
      </c>
      <c r="I10" s="77" t="s">
        <v>289</v>
      </c>
    </row>
    <row r="11" spans="1:10" ht="42.75">
      <c r="F11" s="76" t="s">
        <v>600</v>
      </c>
      <c r="G11" s="76" t="s">
        <v>601</v>
      </c>
      <c r="I11" s="77" t="s">
        <v>602</v>
      </c>
    </row>
    <row r="12" spans="1:10" ht="28.5">
      <c r="F12" s="76" t="s">
        <v>603</v>
      </c>
      <c r="G12" s="76" t="s">
        <v>604</v>
      </c>
      <c r="I12" s="77" t="s">
        <v>605</v>
      </c>
    </row>
    <row r="13" spans="1:10" ht="42.75">
      <c r="F13" s="76" t="s">
        <v>606</v>
      </c>
      <c r="G13" s="76" t="s">
        <v>607</v>
      </c>
      <c r="I13" s="77" t="s">
        <v>608</v>
      </c>
    </row>
    <row r="14" spans="1:10" ht="28.5">
      <c r="F14" s="76" t="s">
        <v>609</v>
      </c>
      <c r="G14" s="76" t="s">
        <v>610</v>
      </c>
      <c r="I14" s="77" t="s">
        <v>611</v>
      </c>
    </row>
    <row r="15" spans="1:10">
      <c r="F15" s="76" t="s">
        <v>612</v>
      </c>
      <c r="G15" s="76" t="s">
        <v>613</v>
      </c>
      <c r="I15" s="77" t="s">
        <v>614</v>
      </c>
    </row>
    <row r="16" spans="1:10" ht="28.5">
      <c r="F16" s="76" t="s">
        <v>615</v>
      </c>
      <c r="G16" s="76" t="s">
        <v>616</v>
      </c>
      <c r="I16" s="77" t="s">
        <v>617</v>
      </c>
    </row>
    <row r="17" spans="6:9" ht="28.5">
      <c r="F17" s="76" t="s">
        <v>565</v>
      </c>
      <c r="G17" s="76" t="s">
        <v>618</v>
      </c>
      <c r="I17" s="77" t="s">
        <v>619</v>
      </c>
    </row>
    <row r="18" spans="6:9" ht="42.75">
      <c r="F18" s="76" t="s">
        <v>620</v>
      </c>
      <c r="G18" s="76" t="s">
        <v>621</v>
      </c>
      <c r="I18" s="77" t="s">
        <v>622</v>
      </c>
    </row>
    <row r="19" spans="6:9" ht="42.75">
      <c r="I19" s="77" t="s">
        <v>623</v>
      </c>
    </row>
    <row r="20" spans="6:9">
      <c r="I20" s="77" t="s">
        <v>624</v>
      </c>
    </row>
    <row r="21" spans="6:9" ht="28.5">
      <c r="I21" s="77" t="s">
        <v>625</v>
      </c>
    </row>
    <row r="22" spans="6:9" ht="28.5">
      <c r="I22" s="77" t="s">
        <v>62</v>
      </c>
    </row>
    <row r="23" spans="6:9" ht="28.5">
      <c r="I23" s="77" t="s">
        <v>626</v>
      </c>
    </row>
    <row r="24" spans="6:9" ht="28.5">
      <c r="I24" s="77" t="s">
        <v>627</v>
      </c>
    </row>
    <row r="25" spans="6:9" ht="28.5">
      <c r="I25" s="77" t="s">
        <v>628</v>
      </c>
    </row>
    <row r="26" spans="6:9">
      <c r="I26" s="77" t="s">
        <v>273</v>
      </c>
    </row>
    <row r="27" spans="6:9">
      <c r="I27" s="77" t="s">
        <v>629</v>
      </c>
    </row>
    <row r="28" spans="6:9" ht="28.5">
      <c r="I28" s="77" t="s">
        <v>630</v>
      </c>
    </row>
    <row r="29" spans="6:9" ht="28.5">
      <c r="I29" s="77" t="s">
        <v>631</v>
      </c>
    </row>
    <row r="30" spans="6:9">
      <c r="I30" s="77" t="s">
        <v>632</v>
      </c>
    </row>
    <row r="31" spans="6:9" ht="28.5">
      <c r="I31" s="77" t="s">
        <v>633</v>
      </c>
    </row>
    <row r="32" spans="6:9">
      <c r="I32" s="77" t="s">
        <v>634</v>
      </c>
    </row>
    <row r="33" spans="9:9" ht="28.5">
      <c r="I33" s="77" t="s">
        <v>635</v>
      </c>
    </row>
    <row r="34" spans="9:9" ht="42.75">
      <c r="I34" s="77" t="s">
        <v>636</v>
      </c>
    </row>
    <row r="35" spans="9:9" ht="42.75">
      <c r="I35" s="77" t="s">
        <v>637</v>
      </c>
    </row>
    <row r="36" spans="9:9" ht="28.5">
      <c r="I36" s="77" t="s">
        <v>638</v>
      </c>
    </row>
    <row r="37" spans="9:9" ht="28.5">
      <c r="I37" s="77" t="s">
        <v>639</v>
      </c>
    </row>
    <row r="38" spans="9:9">
      <c r="I38" s="77" t="s">
        <v>640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38" t="s">
        <v>641</v>
      </c>
      <c r="D3" s="32" t="s">
        <v>642</v>
      </c>
      <c r="G3" s="35" t="s">
        <v>643</v>
      </c>
      <c r="K3" s="37" t="s">
        <v>644</v>
      </c>
    </row>
    <row r="4" spans="3:11" ht="17.25">
      <c r="C4" s="38" t="s">
        <v>645</v>
      </c>
      <c r="D4" s="33" t="s">
        <v>646</v>
      </c>
      <c r="G4" s="35" t="s">
        <v>647</v>
      </c>
      <c r="K4" s="37" t="s">
        <v>648</v>
      </c>
    </row>
    <row r="5" spans="3:11" ht="17.25">
      <c r="C5" s="38" t="s">
        <v>649</v>
      </c>
      <c r="D5" s="34" t="s">
        <v>650</v>
      </c>
      <c r="G5" s="35" t="s">
        <v>651</v>
      </c>
      <c r="K5" s="37" t="s">
        <v>652</v>
      </c>
    </row>
    <row r="6" spans="3:11" ht="34.5">
      <c r="C6" s="38" t="s">
        <v>653</v>
      </c>
      <c r="D6" s="34" t="s">
        <v>654</v>
      </c>
      <c r="G6" s="35" t="s">
        <v>655</v>
      </c>
      <c r="K6" s="37" t="s">
        <v>656</v>
      </c>
    </row>
    <row r="7" spans="3:11" ht="34.5">
      <c r="C7" s="38" t="s">
        <v>657</v>
      </c>
      <c r="D7" s="34" t="s">
        <v>658</v>
      </c>
      <c r="G7" s="35" t="s">
        <v>659</v>
      </c>
      <c r="K7" s="37" t="s">
        <v>15</v>
      </c>
    </row>
    <row r="8" spans="3:11" ht="34.5">
      <c r="C8" s="38" t="s">
        <v>660</v>
      </c>
      <c r="D8" s="34" t="s">
        <v>661</v>
      </c>
      <c r="G8" s="35" t="s">
        <v>662</v>
      </c>
      <c r="K8" s="37" t="s">
        <v>663</v>
      </c>
    </row>
    <row r="9" spans="3:11" ht="34.5">
      <c r="C9" s="38" t="s">
        <v>664</v>
      </c>
      <c r="D9" s="34" t="s">
        <v>665</v>
      </c>
      <c r="G9" s="35" t="s">
        <v>666</v>
      </c>
      <c r="K9" s="37" t="s">
        <v>667</v>
      </c>
    </row>
    <row r="10" spans="3:11" ht="51.75">
      <c r="C10" s="38" t="s">
        <v>668</v>
      </c>
      <c r="D10" s="34" t="s">
        <v>669</v>
      </c>
      <c r="G10" s="35" t="s">
        <v>670</v>
      </c>
      <c r="K10" s="37" t="s">
        <v>671</v>
      </c>
    </row>
    <row r="11" spans="3:11" ht="34.5">
      <c r="C11" s="38" t="s">
        <v>672</v>
      </c>
      <c r="D11" s="34" t="s">
        <v>673</v>
      </c>
      <c r="G11" s="35" t="s">
        <v>674</v>
      </c>
      <c r="K11" s="37" t="s">
        <v>591</v>
      </c>
    </row>
    <row r="12" spans="3:11" ht="34.5">
      <c r="C12" s="38" t="s">
        <v>675</v>
      </c>
      <c r="D12" s="34" t="s">
        <v>676</v>
      </c>
      <c r="G12" s="35" t="s">
        <v>677</v>
      </c>
      <c r="K12" s="37" t="s">
        <v>595</v>
      </c>
    </row>
    <row r="13" spans="3:11" ht="34.5">
      <c r="C13" s="38" t="s">
        <v>678</v>
      </c>
      <c r="D13" s="34" t="s">
        <v>679</v>
      </c>
      <c r="G13" s="35" t="s">
        <v>680</v>
      </c>
      <c r="K13" s="37" t="s">
        <v>681</v>
      </c>
    </row>
    <row r="14" spans="3:11" ht="34.5">
      <c r="C14" s="38" t="s">
        <v>682</v>
      </c>
      <c r="D14" s="34" t="s">
        <v>683</v>
      </c>
      <c r="G14" s="35" t="s">
        <v>13</v>
      </c>
      <c r="K14" s="37" t="s">
        <v>684</v>
      </c>
    </row>
    <row r="15" spans="3:11" ht="34.5">
      <c r="C15" s="38" t="s">
        <v>685</v>
      </c>
      <c r="D15" s="34" t="s">
        <v>686</v>
      </c>
      <c r="G15" s="35" t="s">
        <v>687</v>
      </c>
      <c r="K15" s="37" t="s">
        <v>688</v>
      </c>
    </row>
    <row r="16" spans="3:11" ht="51.75">
      <c r="C16" s="38" t="s">
        <v>689</v>
      </c>
      <c r="D16" s="34" t="s">
        <v>690</v>
      </c>
      <c r="G16" s="35" t="s">
        <v>691</v>
      </c>
      <c r="K16" s="37" t="s">
        <v>692</v>
      </c>
    </row>
    <row r="17" spans="3:11" ht="51.75">
      <c r="C17" s="38" t="s">
        <v>693</v>
      </c>
      <c r="D17" s="34" t="s">
        <v>694</v>
      </c>
      <c r="G17" s="36" t="s">
        <v>695</v>
      </c>
      <c r="K17" s="37" t="s">
        <v>612</v>
      </c>
    </row>
    <row r="18" spans="3:11" ht="51.75">
      <c r="C18" s="38" t="s">
        <v>696</v>
      </c>
      <c r="D18" s="34" t="s">
        <v>697</v>
      </c>
      <c r="G18" s="36" t="s">
        <v>698</v>
      </c>
      <c r="K18" s="37" t="s">
        <v>699</v>
      </c>
    </row>
    <row r="19" spans="3:11" ht="17.25">
      <c r="C19" s="38" t="s">
        <v>700</v>
      </c>
      <c r="D19" s="34" t="s">
        <v>701</v>
      </c>
      <c r="G19" s="35" t="s">
        <v>702</v>
      </c>
      <c r="K19" s="37" t="s">
        <v>565</v>
      </c>
    </row>
    <row r="20" spans="3:11" ht="34.5">
      <c r="C20" s="38" t="s">
        <v>703</v>
      </c>
      <c r="D20" s="34" t="s">
        <v>704</v>
      </c>
      <c r="G20" s="35" t="s">
        <v>705</v>
      </c>
      <c r="K20" s="37" t="s">
        <v>706</v>
      </c>
    </row>
    <row r="21" spans="3:11" ht="34.5">
      <c r="D21" s="34" t="s">
        <v>707</v>
      </c>
    </row>
    <row r="22" spans="3:11" ht="34.5">
      <c r="C22" s="4" t="s">
        <v>708</v>
      </c>
      <c r="D22" s="34" t="s">
        <v>709</v>
      </c>
    </row>
    <row r="23" spans="3:11" ht="17.25">
      <c r="C23" s="4" t="s">
        <v>710</v>
      </c>
      <c r="D23" s="34" t="s">
        <v>711</v>
      </c>
      <c r="G23" s="35"/>
    </row>
    <row r="24" spans="3:11" ht="17.25">
      <c r="C24" s="4" t="s">
        <v>11</v>
      </c>
      <c r="D24" s="34" t="s">
        <v>712</v>
      </c>
    </row>
    <row r="25" spans="3:11" ht="34.5">
      <c r="D25" s="34" t="s">
        <v>713</v>
      </c>
    </row>
    <row r="26" spans="3:11" ht="17.25">
      <c r="D26" s="34" t="s">
        <v>714</v>
      </c>
    </row>
    <row r="27" spans="3:11" ht="51.75">
      <c r="C27" s="39" t="s">
        <v>715</v>
      </c>
      <c r="D27" s="34" t="s">
        <v>716</v>
      </c>
    </row>
    <row r="28" spans="3:11" ht="34.5">
      <c r="C28" s="39" t="s">
        <v>717</v>
      </c>
      <c r="D28" s="34" t="s">
        <v>718</v>
      </c>
      <c r="G28" s="35"/>
    </row>
    <row r="29" spans="3:11" ht="51.75">
      <c r="C29" s="39" t="s">
        <v>719</v>
      </c>
      <c r="D29" s="34" t="s">
        <v>720</v>
      </c>
      <c r="G29" s="35"/>
    </row>
    <row r="30" spans="3:11" ht="60">
      <c r="C30" s="39" t="s">
        <v>60</v>
      </c>
      <c r="D30" s="34" t="s">
        <v>721</v>
      </c>
      <c r="G30" s="35"/>
    </row>
    <row r="31" spans="3:11" ht="34.5">
      <c r="C31" s="39" t="s">
        <v>287</v>
      </c>
      <c r="D31" s="34" t="s">
        <v>722</v>
      </c>
      <c r="G31" s="35"/>
    </row>
    <row r="32" spans="3:11" ht="30">
      <c r="C32" s="39" t="s">
        <v>723</v>
      </c>
      <c r="D32" s="34" t="s">
        <v>724</v>
      </c>
      <c r="G32" s="35"/>
    </row>
    <row r="33" spans="3:7" ht="45">
      <c r="C33" s="39" t="s">
        <v>725</v>
      </c>
      <c r="D33" s="34" t="s">
        <v>726</v>
      </c>
    </row>
    <row r="34" spans="3:7" ht="45">
      <c r="C34" s="39" t="s">
        <v>727</v>
      </c>
      <c r="D34" s="34" t="s">
        <v>728</v>
      </c>
      <c r="G34" s="35"/>
    </row>
    <row r="35" spans="3:7" ht="34.5">
      <c r="C35" s="39" t="s">
        <v>729</v>
      </c>
      <c r="D35" s="34" t="s">
        <v>730</v>
      </c>
      <c r="G35" s="35"/>
    </row>
    <row r="36" spans="3:7" ht="17.25">
      <c r="C36" s="39"/>
      <c r="D36" s="34" t="s">
        <v>731</v>
      </c>
      <c r="G36" s="35"/>
    </row>
    <row r="37" spans="3:7" ht="34.5">
      <c r="C37" s="39"/>
      <c r="D37" s="34" t="s">
        <v>732</v>
      </c>
      <c r="G37" s="35"/>
    </row>
    <row r="38" spans="3:7" ht="17.25">
      <c r="C38" s="39"/>
      <c r="D38" s="34" t="s">
        <v>733</v>
      </c>
      <c r="G38" s="35"/>
    </row>
    <row r="39" spans="3:7" ht="45">
      <c r="C39" s="39" t="s">
        <v>734</v>
      </c>
      <c r="D39" s="34" t="s">
        <v>735</v>
      </c>
      <c r="G39" s="35"/>
    </row>
    <row r="40" spans="3:7" ht="34.5">
      <c r="C40" s="39" t="s">
        <v>61</v>
      </c>
      <c r="D40" s="34" t="s">
        <v>736</v>
      </c>
      <c r="G40" s="35"/>
    </row>
    <row r="41" spans="3:7" ht="34.5">
      <c r="C41" s="39" t="s">
        <v>737</v>
      </c>
      <c r="D41" s="34" t="s">
        <v>738</v>
      </c>
    </row>
    <row r="42" spans="3:7" ht="34.5">
      <c r="C42" s="39" t="s">
        <v>739</v>
      </c>
      <c r="D42" s="34" t="s">
        <v>740</v>
      </c>
    </row>
    <row r="43" spans="3:7" ht="34.5">
      <c r="C43" s="39" t="s">
        <v>741</v>
      </c>
      <c r="D43" s="34" t="s">
        <v>742</v>
      </c>
    </row>
    <row r="44" spans="3:7" ht="45">
      <c r="C44" s="39" t="s">
        <v>743</v>
      </c>
      <c r="D44" s="34" t="s">
        <v>744</v>
      </c>
    </row>
    <row r="45" spans="3:7" ht="51.75">
      <c r="C45" s="39" t="s">
        <v>745</v>
      </c>
      <c r="D45" s="34" t="s">
        <v>746</v>
      </c>
    </row>
    <row r="46" spans="3:7" ht="34.5">
      <c r="C46" s="39" t="s">
        <v>747</v>
      </c>
      <c r="D46" s="34" t="s">
        <v>748</v>
      </c>
    </row>
    <row r="47" spans="3:7" ht="34.5">
      <c r="C47" s="39" t="s">
        <v>749</v>
      </c>
      <c r="D47" s="34" t="s">
        <v>750</v>
      </c>
    </row>
    <row r="48" spans="3:7" ht="51.75">
      <c r="C48" s="39" t="s">
        <v>751</v>
      </c>
      <c r="D48" s="34" t="s">
        <v>752</v>
      </c>
    </row>
    <row r="49" spans="3:4" ht="34.5">
      <c r="C49" s="39" t="s">
        <v>753</v>
      </c>
      <c r="D49" s="34" t="s">
        <v>754</v>
      </c>
    </row>
    <row r="50" spans="3:4" ht="51.75">
      <c r="C50" s="39" t="s">
        <v>755</v>
      </c>
      <c r="D50" s="34" t="s">
        <v>756</v>
      </c>
    </row>
    <row r="51" spans="3:4" ht="30">
      <c r="C51" s="39" t="s">
        <v>757</v>
      </c>
      <c r="D51" s="34" t="s">
        <v>758</v>
      </c>
    </row>
    <row r="52" spans="3:4" ht="34.5">
      <c r="C52" s="39" t="s">
        <v>272</v>
      </c>
      <c r="D52" s="34" t="s">
        <v>759</v>
      </c>
    </row>
    <row r="53" spans="3:4" ht="51.75">
      <c r="C53" s="39" t="s">
        <v>760</v>
      </c>
      <c r="D53" s="34" t="s">
        <v>761</v>
      </c>
    </row>
    <row r="54" spans="3:4" ht="34.5">
      <c r="C54" s="39" t="s">
        <v>762</v>
      </c>
      <c r="D54" s="34" t="s">
        <v>763</v>
      </c>
    </row>
    <row r="55" spans="3:4" ht="34.5">
      <c r="C55" s="39" t="s">
        <v>764</v>
      </c>
      <c r="D55" s="34" t="s">
        <v>765</v>
      </c>
    </row>
    <row r="56" spans="3:4" ht="34.5">
      <c r="C56" s="39" t="s">
        <v>288</v>
      </c>
      <c r="D56" s="34" t="s">
        <v>766</v>
      </c>
    </row>
    <row r="57" spans="3:4" ht="34.5">
      <c r="D57" s="34" t="s">
        <v>767</v>
      </c>
    </row>
    <row r="58" spans="3:4" ht="90">
      <c r="C58" s="39" t="s">
        <v>545</v>
      </c>
      <c r="D58" s="34" t="s">
        <v>768</v>
      </c>
    </row>
    <row r="59" spans="3:4" ht="45">
      <c r="C59" s="39" t="s">
        <v>554</v>
      </c>
      <c r="D59" s="34" t="s">
        <v>769</v>
      </c>
    </row>
    <row r="60" spans="3:4" ht="60">
      <c r="C60" s="39" t="s">
        <v>560</v>
      </c>
      <c r="D60" s="34" t="s">
        <v>770</v>
      </c>
    </row>
    <row r="61" spans="3:4" ht="60">
      <c r="C61" s="39" t="s">
        <v>566</v>
      </c>
      <c r="D61" s="34" t="s">
        <v>771</v>
      </c>
    </row>
    <row r="62" spans="3:4" ht="60">
      <c r="C62" s="39" t="s">
        <v>573</v>
      </c>
      <c r="D62" s="34" t="s">
        <v>772</v>
      </c>
    </row>
    <row r="63" spans="3:4" ht="34.5">
      <c r="C63" s="39" t="s">
        <v>580</v>
      </c>
      <c r="D63" s="34" t="s">
        <v>773</v>
      </c>
    </row>
    <row r="64" spans="3:4" ht="30">
      <c r="C64" s="39" t="s">
        <v>587</v>
      </c>
      <c r="D64" s="34" t="s">
        <v>774</v>
      </c>
    </row>
    <row r="65" spans="3:4" ht="34.5">
      <c r="C65" s="39" t="s">
        <v>593</v>
      </c>
      <c r="D65" s="34" t="s">
        <v>775</v>
      </c>
    </row>
    <row r="66" spans="3:4" ht="51.75">
      <c r="C66" s="39" t="s">
        <v>597</v>
      </c>
      <c r="D66" s="34" t="s">
        <v>776</v>
      </c>
    </row>
    <row r="67" spans="3:4" ht="34.5">
      <c r="C67" s="39" t="s">
        <v>289</v>
      </c>
      <c r="D67" s="34" t="s">
        <v>777</v>
      </c>
    </row>
    <row r="68" spans="3:4" ht="45">
      <c r="C68" s="39" t="s">
        <v>602</v>
      </c>
      <c r="D68" s="34" t="s">
        <v>778</v>
      </c>
    </row>
    <row r="69" spans="3:4" ht="30">
      <c r="C69" s="39" t="s">
        <v>605</v>
      </c>
      <c r="D69" s="34" t="s">
        <v>779</v>
      </c>
    </row>
    <row r="70" spans="3:4" ht="60">
      <c r="C70" s="39" t="s">
        <v>608</v>
      </c>
      <c r="D70" s="34" t="s">
        <v>780</v>
      </c>
    </row>
    <row r="71" spans="3:4" ht="45">
      <c r="C71" s="39" t="s">
        <v>611</v>
      </c>
      <c r="D71" s="34" t="s">
        <v>781</v>
      </c>
    </row>
    <row r="72" spans="3:4" ht="34.5">
      <c r="C72" s="39" t="s">
        <v>614</v>
      </c>
      <c r="D72" s="34" t="s">
        <v>782</v>
      </c>
    </row>
    <row r="73" spans="3:4" ht="34.5">
      <c r="C73" s="39" t="s">
        <v>617</v>
      </c>
      <c r="D73" s="34" t="s">
        <v>783</v>
      </c>
    </row>
    <row r="74" spans="3:4" ht="34.5">
      <c r="C74" s="39" t="s">
        <v>619</v>
      </c>
      <c r="D74" s="34" t="s">
        <v>784</v>
      </c>
    </row>
    <row r="75" spans="3:4" ht="60">
      <c r="C75" s="39" t="s">
        <v>622</v>
      </c>
      <c r="D75" s="34" t="s">
        <v>785</v>
      </c>
    </row>
    <row r="76" spans="3:4" ht="60">
      <c r="C76" s="39" t="s">
        <v>623</v>
      </c>
      <c r="D76" s="34" t="s">
        <v>786</v>
      </c>
    </row>
    <row r="77" spans="3:4" ht="34.5">
      <c r="C77" s="39" t="s">
        <v>624</v>
      </c>
      <c r="D77" s="34" t="s">
        <v>787</v>
      </c>
    </row>
    <row r="78" spans="3:4" ht="34.5">
      <c r="C78" s="39" t="s">
        <v>625</v>
      </c>
      <c r="D78" s="34" t="s">
        <v>788</v>
      </c>
    </row>
    <row r="79" spans="3:4" ht="45">
      <c r="C79" s="39" t="s">
        <v>62</v>
      </c>
      <c r="D79" s="34" t="s">
        <v>789</v>
      </c>
    </row>
    <row r="80" spans="3:4" ht="45">
      <c r="C80" s="39" t="s">
        <v>626</v>
      </c>
      <c r="D80" s="34" t="s">
        <v>790</v>
      </c>
    </row>
    <row r="81" spans="3:4" ht="45">
      <c r="C81" s="39" t="s">
        <v>627</v>
      </c>
      <c r="D81" s="34" t="s">
        <v>791</v>
      </c>
    </row>
    <row r="82" spans="3:4" ht="45">
      <c r="C82" s="39" t="s">
        <v>628</v>
      </c>
      <c r="D82" s="34" t="s">
        <v>792</v>
      </c>
    </row>
    <row r="83" spans="3:4" ht="34.5">
      <c r="C83" s="39" t="s">
        <v>273</v>
      </c>
      <c r="D83" s="34" t="s">
        <v>793</v>
      </c>
    </row>
    <row r="84" spans="3:4" ht="30">
      <c r="C84" s="39" t="s">
        <v>629</v>
      </c>
      <c r="D84" s="34" t="s">
        <v>794</v>
      </c>
    </row>
    <row r="85" spans="3:4" ht="34.5">
      <c r="C85" s="39" t="s">
        <v>630</v>
      </c>
      <c r="D85" s="34" t="s">
        <v>795</v>
      </c>
    </row>
    <row r="86" spans="3:4" ht="45">
      <c r="C86" s="39" t="s">
        <v>631</v>
      </c>
      <c r="D86" s="34" t="s">
        <v>796</v>
      </c>
    </row>
    <row r="87" spans="3:4" ht="34.5">
      <c r="C87" s="39" t="s">
        <v>632</v>
      </c>
      <c r="D87" s="34" t="s">
        <v>797</v>
      </c>
    </row>
    <row r="88" spans="3:4" ht="34.5">
      <c r="C88" s="39" t="s">
        <v>633</v>
      </c>
      <c r="D88" s="34" t="s">
        <v>798</v>
      </c>
    </row>
    <row r="89" spans="3:4" ht="51.75">
      <c r="C89" s="39" t="s">
        <v>634</v>
      </c>
      <c r="D89" s="34" t="s">
        <v>799</v>
      </c>
    </row>
    <row r="90" spans="3:4" ht="45">
      <c r="C90" s="39" t="s">
        <v>635</v>
      </c>
      <c r="D90" s="34" t="s">
        <v>800</v>
      </c>
    </row>
    <row r="91" spans="3:4" ht="60">
      <c r="C91" s="39" t="s">
        <v>801</v>
      </c>
      <c r="D91" s="34" t="s">
        <v>802</v>
      </c>
    </row>
    <row r="92" spans="3:4" ht="60">
      <c r="C92" s="39" t="s">
        <v>637</v>
      </c>
      <c r="D92" s="34" t="s">
        <v>803</v>
      </c>
    </row>
    <row r="93" spans="3:4" ht="45">
      <c r="C93" s="39" t="s">
        <v>638</v>
      </c>
      <c r="D93" s="34" t="s">
        <v>804</v>
      </c>
    </row>
    <row r="94" spans="3:4" ht="30">
      <c r="C94" s="39" t="s">
        <v>639</v>
      </c>
      <c r="D94" s="34" t="s">
        <v>805</v>
      </c>
    </row>
    <row r="95" spans="3:4" ht="34.5">
      <c r="C95" s="39" t="s">
        <v>640</v>
      </c>
      <c r="D95" s="34" t="s">
        <v>806</v>
      </c>
    </row>
    <row r="96" spans="3:4" ht="17.25">
      <c r="D96" s="34" t="s">
        <v>807</v>
      </c>
    </row>
    <row r="97" spans="3:4" ht="34.5">
      <c r="D97" s="34" t="s">
        <v>808</v>
      </c>
    </row>
    <row r="98" spans="3:4" ht="34.5">
      <c r="C98" s="37" t="s">
        <v>809</v>
      </c>
      <c r="D98" s="34" t="s">
        <v>810</v>
      </c>
    </row>
    <row r="99" spans="3:4" ht="34.5">
      <c r="C99" s="37" t="s">
        <v>811</v>
      </c>
      <c r="D99" s="34" t="s">
        <v>812</v>
      </c>
    </row>
    <row r="100" spans="3:4" ht="34.5">
      <c r="C100" s="37" t="s">
        <v>813</v>
      </c>
      <c r="D100" s="34" t="s">
        <v>814</v>
      </c>
    </row>
    <row r="101" spans="3:4" ht="34.5">
      <c r="C101" s="37" t="s">
        <v>815</v>
      </c>
      <c r="D101" s="34" t="s">
        <v>816</v>
      </c>
    </row>
    <row r="102" spans="3:4" ht="51.75">
      <c r="C102" s="37" t="s">
        <v>817</v>
      </c>
      <c r="D102" s="34" t="s">
        <v>818</v>
      </c>
    </row>
    <row r="103" spans="3:4" ht="51.75">
      <c r="C103" s="37" t="s">
        <v>819</v>
      </c>
      <c r="D103" s="34" t="s">
        <v>820</v>
      </c>
    </row>
    <row r="104" spans="3:4" ht="34.5">
      <c r="C104" s="37" t="s">
        <v>821</v>
      </c>
      <c r="D104" s="34" t="s">
        <v>822</v>
      </c>
    </row>
    <row r="105" spans="3:4" ht="34.5">
      <c r="C105" s="37" t="s">
        <v>823</v>
      </c>
      <c r="D105" s="34" t="s">
        <v>824</v>
      </c>
    </row>
    <row r="106" spans="3:4" ht="34.5">
      <c r="C106" s="37" t="s">
        <v>825</v>
      </c>
      <c r="D106" s="34" t="s">
        <v>826</v>
      </c>
    </row>
    <row r="107" spans="3:4" ht="34.5">
      <c r="C107" s="37" t="s">
        <v>827</v>
      </c>
      <c r="D107" s="34" t="s">
        <v>828</v>
      </c>
    </row>
    <row r="108" spans="3:4" ht="34.5">
      <c r="C108" s="37" t="s">
        <v>829</v>
      </c>
      <c r="D108" s="34" t="s">
        <v>830</v>
      </c>
    </row>
    <row r="109" spans="3:4" ht="34.5">
      <c r="C109" s="37" t="s">
        <v>831</v>
      </c>
      <c r="D109" s="34" t="s">
        <v>832</v>
      </c>
    </row>
    <row r="110" spans="3:4" ht="34.5">
      <c r="C110" s="37" t="s">
        <v>833</v>
      </c>
      <c r="D110" s="34" t="s">
        <v>834</v>
      </c>
    </row>
    <row r="111" spans="3:4" ht="34.5">
      <c r="C111" s="37" t="s">
        <v>835</v>
      </c>
      <c r="D111" s="34" t="s">
        <v>836</v>
      </c>
    </row>
    <row r="112" spans="3:4" ht="34.5">
      <c r="C112" s="37" t="s">
        <v>837</v>
      </c>
      <c r="D112" s="34" t="s">
        <v>838</v>
      </c>
    </row>
    <row r="113" spans="3:4" ht="51.75">
      <c r="C113" s="37" t="s">
        <v>839</v>
      </c>
      <c r="D113" s="34" t="s">
        <v>840</v>
      </c>
    </row>
    <row r="114" spans="3:4" ht="34.5">
      <c r="C114" s="37" t="s">
        <v>841</v>
      </c>
      <c r="D114" s="34" t="s">
        <v>842</v>
      </c>
    </row>
    <row r="115" spans="3:4" ht="51.75">
      <c r="C115" s="37" t="s">
        <v>843</v>
      </c>
      <c r="D115" s="34" t="s">
        <v>844</v>
      </c>
    </row>
    <row r="116" spans="3:4" ht="17.25">
      <c r="C116" s="37" t="s">
        <v>845</v>
      </c>
      <c r="D116" s="34" t="s">
        <v>846</v>
      </c>
    </row>
    <row r="117" spans="3:4" ht="51.75">
      <c r="C117" s="37" t="s">
        <v>847</v>
      </c>
      <c r="D117" s="34" t="s">
        <v>848</v>
      </c>
    </row>
    <row r="118" spans="3:4" ht="51.75">
      <c r="C118" s="37" t="s">
        <v>849</v>
      </c>
      <c r="D118" s="34" t="s">
        <v>850</v>
      </c>
    </row>
    <row r="119" spans="3:4" ht="34.5">
      <c r="C119" s="37" t="s">
        <v>851</v>
      </c>
      <c r="D119" s="34" t="s">
        <v>852</v>
      </c>
    </row>
    <row r="120" spans="3:4" ht="17.25">
      <c r="C120" s="37" t="s">
        <v>853</v>
      </c>
      <c r="D120" s="34" t="s">
        <v>854</v>
      </c>
    </row>
    <row r="121" spans="3:4" ht="17.25">
      <c r="C121" s="37" t="s">
        <v>855</v>
      </c>
      <c r="D121" s="34" t="s">
        <v>856</v>
      </c>
    </row>
    <row r="122" spans="3:4" ht="17.25">
      <c r="C122" s="37" t="s">
        <v>857</v>
      </c>
      <c r="D122" s="34" t="s">
        <v>858</v>
      </c>
    </row>
    <row r="123" spans="3:4" ht="17.25">
      <c r="C123" s="37" t="s">
        <v>859</v>
      </c>
      <c r="D123" s="34" t="s">
        <v>860</v>
      </c>
    </row>
    <row r="124" spans="3:4" ht="17.25">
      <c r="C124" s="37" t="s">
        <v>861</v>
      </c>
      <c r="D124" s="34" t="s">
        <v>862</v>
      </c>
    </row>
    <row r="125" spans="3:4" ht="34.5">
      <c r="C125" s="37" t="s">
        <v>863</v>
      </c>
      <c r="D125" s="34" t="s">
        <v>864</v>
      </c>
    </row>
    <row r="126" spans="3:4" ht="34.5">
      <c r="C126" s="37" t="s">
        <v>865</v>
      </c>
      <c r="D126" s="34" t="s">
        <v>866</v>
      </c>
    </row>
    <row r="127" spans="3:4" ht="51.75">
      <c r="C127" s="37" t="s">
        <v>867</v>
      </c>
      <c r="D127" s="34" t="s">
        <v>868</v>
      </c>
    </row>
    <row r="128" spans="3:4" ht="17.25">
      <c r="C128" s="37" t="s">
        <v>869</v>
      </c>
      <c r="D128" s="34" t="s">
        <v>870</v>
      </c>
    </row>
    <row r="129" spans="3:4" ht="34.5">
      <c r="C129" s="37" t="s">
        <v>871</v>
      </c>
      <c r="D129" s="34" t="s">
        <v>872</v>
      </c>
    </row>
    <row r="130" spans="3:4" ht="34.5">
      <c r="C130" s="37" t="s">
        <v>873</v>
      </c>
      <c r="D130" s="34" t="s">
        <v>874</v>
      </c>
    </row>
    <row r="131" spans="3:4" ht="34.5">
      <c r="C131" s="37" t="s">
        <v>875</v>
      </c>
      <c r="D131" s="34" t="s">
        <v>876</v>
      </c>
    </row>
    <row r="132" spans="3:4" ht="34.5">
      <c r="C132" s="37" t="s">
        <v>877</v>
      </c>
      <c r="D132" s="34" t="s">
        <v>878</v>
      </c>
    </row>
    <row r="133" spans="3:4" ht="34.5">
      <c r="C133" s="37" t="s">
        <v>879</v>
      </c>
      <c r="D133" s="34" t="s">
        <v>880</v>
      </c>
    </row>
    <row r="134" spans="3:4" ht="34.5">
      <c r="C134" s="37" t="s">
        <v>881</v>
      </c>
      <c r="D134" s="34" t="s">
        <v>882</v>
      </c>
    </row>
    <row r="135" spans="3:4" ht="51.75">
      <c r="C135" s="37" t="s">
        <v>883</v>
      </c>
      <c r="D135" s="34" t="s">
        <v>884</v>
      </c>
    </row>
    <row r="136" spans="3:4" ht="34.5">
      <c r="C136" s="37" t="s">
        <v>885</v>
      </c>
      <c r="D136" s="34" t="s">
        <v>886</v>
      </c>
    </row>
    <row r="137" spans="3:4" ht="34.5">
      <c r="C137" s="37" t="s">
        <v>887</v>
      </c>
      <c r="D137" s="34" t="s">
        <v>888</v>
      </c>
    </row>
    <row r="138" spans="3:4" ht="34.5">
      <c r="C138" s="37" t="s">
        <v>889</v>
      </c>
      <c r="D138" s="34" t="s">
        <v>890</v>
      </c>
    </row>
    <row r="139" spans="3:4" ht="51.75">
      <c r="C139" s="37" t="s">
        <v>891</v>
      </c>
      <c r="D139" s="34" t="s">
        <v>892</v>
      </c>
    </row>
    <row r="140" spans="3:4" ht="34.5">
      <c r="C140" s="37" t="s">
        <v>893</v>
      </c>
      <c r="D140" s="34" t="s">
        <v>894</v>
      </c>
    </row>
    <row r="141" spans="3:4" ht="17.25">
      <c r="C141" s="37" t="s">
        <v>895</v>
      </c>
      <c r="D141" s="34" t="s">
        <v>896</v>
      </c>
    </row>
    <row r="142" spans="3:4" ht="17.25">
      <c r="C142" s="37" t="s">
        <v>897</v>
      </c>
      <c r="D142" s="34" t="s">
        <v>898</v>
      </c>
    </row>
    <row r="143" spans="3:4" ht="34.5">
      <c r="C143" s="37" t="s">
        <v>899</v>
      </c>
      <c r="D143" s="34" t="s">
        <v>900</v>
      </c>
    </row>
    <row r="144" spans="3:4" ht="34.5">
      <c r="C144" s="37" t="s">
        <v>901</v>
      </c>
      <c r="D144" s="34" t="s">
        <v>902</v>
      </c>
    </row>
    <row r="145" spans="3:4" ht="34.5">
      <c r="C145" s="37" t="s">
        <v>903</v>
      </c>
      <c r="D145" s="34" t="s">
        <v>904</v>
      </c>
    </row>
    <row r="146" spans="3:4" ht="17.25">
      <c r="C146" s="37" t="s">
        <v>905</v>
      </c>
      <c r="D146" s="34" t="s">
        <v>906</v>
      </c>
    </row>
    <row r="147" spans="3:4" ht="34.5">
      <c r="C147" s="37" t="s">
        <v>907</v>
      </c>
      <c r="D147" s="34" t="s">
        <v>908</v>
      </c>
    </row>
    <row r="148" spans="3:4" ht="34.5">
      <c r="C148" s="37" t="s">
        <v>909</v>
      </c>
      <c r="D148" s="34" t="s">
        <v>910</v>
      </c>
    </row>
    <row r="149" spans="3:4" ht="34.5">
      <c r="C149" s="37" t="s">
        <v>911</v>
      </c>
      <c r="D149" s="34" t="s">
        <v>912</v>
      </c>
    </row>
    <row r="150" spans="3:4" ht="34.5">
      <c r="C150" s="37" t="s">
        <v>913</v>
      </c>
      <c r="D150" s="34" t="s">
        <v>914</v>
      </c>
    </row>
    <row r="151" spans="3:4" ht="51.75">
      <c r="C151" s="37" t="s">
        <v>915</v>
      </c>
      <c r="D151" s="34" t="s">
        <v>916</v>
      </c>
    </row>
    <row r="152" spans="3:4" ht="34.5">
      <c r="C152" s="37" t="s">
        <v>917</v>
      </c>
      <c r="D152" s="34" t="s">
        <v>918</v>
      </c>
    </row>
    <row r="153" spans="3:4" ht="34.5">
      <c r="C153" s="37" t="s">
        <v>919</v>
      </c>
      <c r="D153" s="34" t="s">
        <v>920</v>
      </c>
    </row>
    <row r="154" spans="3:4" ht="34.5">
      <c r="C154" s="37" t="s">
        <v>921</v>
      </c>
      <c r="D154" s="34" t="s">
        <v>922</v>
      </c>
    </row>
    <row r="155" spans="3:4" ht="34.5">
      <c r="C155" s="37" t="s">
        <v>923</v>
      </c>
      <c r="D155" s="34" t="s">
        <v>924</v>
      </c>
    </row>
    <row r="156" spans="3:4" ht="34.5">
      <c r="C156" s="37" t="s">
        <v>925</v>
      </c>
      <c r="D156" s="34" t="s">
        <v>926</v>
      </c>
    </row>
    <row r="157" spans="3:4" ht="34.5">
      <c r="C157" s="37" t="s">
        <v>927</v>
      </c>
      <c r="D157" s="34" t="s">
        <v>928</v>
      </c>
    </row>
    <row r="158" spans="3:4" ht="34.5">
      <c r="C158" s="37" t="s">
        <v>929</v>
      </c>
      <c r="D158" s="34" t="s">
        <v>930</v>
      </c>
    </row>
    <row r="159" spans="3:4" ht="34.5">
      <c r="C159" s="37" t="s">
        <v>931</v>
      </c>
      <c r="D159" s="34" t="s">
        <v>932</v>
      </c>
    </row>
    <row r="160" spans="3:4" ht="34.5">
      <c r="C160" s="37" t="s">
        <v>933</v>
      </c>
      <c r="D160" s="34" t="s">
        <v>934</v>
      </c>
    </row>
    <row r="161" spans="3:4" ht="51.75">
      <c r="C161" s="37" t="s">
        <v>935</v>
      </c>
      <c r="D161" s="34" t="s">
        <v>936</v>
      </c>
    </row>
    <row r="162" spans="3:4" ht="34.5">
      <c r="C162" s="37" t="s">
        <v>937</v>
      </c>
      <c r="D162" s="34" t="s">
        <v>938</v>
      </c>
    </row>
    <row r="163" spans="3:4" ht="34.5">
      <c r="C163" s="37" t="s">
        <v>939</v>
      </c>
      <c r="D163" s="34" t="s">
        <v>940</v>
      </c>
    </row>
    <row r="164" spans="3:4" ht="34.5">
      <c r="C164" s="37" t="s">
        <v>941</v>
      </c>
      <c r="D164" s="34" t="s">
        <v>942</v>
      </c>
    </row>
    <row r="165" spans="3:4" ht="34.5">
      <c r="C165" s="37" t="s">
        <v>943</v>
      </c>
      <c r="D165" s="34" t="s">
        <v>944</v>
      </c>
    </row>
    <row r="166" spans="3:4" ht="34.5">
      <c r="C166" s="37" t="s">
        <v>945</v>
      </c>
      <c r="D166" s="34" t="s">
        <v>946</v>
      </c>
    </row>
    <row r="167" spans="3:4" ht="34.5">
      <c r="C167" s="37" t="s">
        <v>947</v>
      </c>
      <c r="D167" s="34" t="s">
        <v>948</v>
      </c>
    </row>
    <row r="168" spans="3:4" ht="51.75">
      <c r="C168" s="37" t="s">
        <v>949</v>
      </c>
      <c r="D168" s="34" t="s">
        <v>950</v>
      </c>
    </row>
    <row r="169" spans="3:4" ht="34.5">
      <c r="C169" s="37" t="s">
        <v>951</v>
      </c>
      <c r="D169" s="34" t="s">
        <v>952</v>
      </c>
    </row>
    <row r="170" spans="3:4" ht="17.25">
      <c r="C170" s="37" t="s">
        <v>953</v>
      </c>
      <c r="D170" s="34" t="s">
        <v>954</v>
      </c>
    </row>
    <row r="171" spans="3:4" ht="34.5">
      <c r="C171" s="37" t="s">
        <v>955</v>
      </c>
      <c r="D171" s="34" t="s">
        <v>956</v>
      </c>
    </row>
    <row r="172" spans="3:4" ht="17.25">
      <c r="C172" s="37" t="s">
        <v>957</v>
      </c>
      <c r="D172" s="34" t="s">
        <v>958</v>
      </c>
    </row>
    <row r="173" spans="3:4">
      <c r="C173" s="37" t="s">
        <v>959</v>
      </c>
    </row>
    <row r="174" spans="3:4">
      <c r="C174" s="37" t="s">
        <v>960</v>
      </c>
    </row>
    <row r="175" spans="3:4">
      <c r="C175" s="37" t="s">
        <v>961</v>
      </c>
    </row>
    <row r="176" spans="3:4">
      <c r="C176" s="37" t="s">
        <v>962</v>
      </c>
    </row>
    <row r="177" spans="3:3">
      <c r="C177" s="37" t="s">
        <v>963</v>
      </c>
    </row>
    <row r="178" spans="3:3">
      <c r="C178" s="37" t="s">
        <v>964</v>
      </c>
    </row>
    <row r="179" spans="3:3">
      <c r="C179" s="37" t="s">
        <v>965</v>
      </c>
    </row>
    <row r="180" spans="3:3">
      <c r="C180" s="37" t="s">
        <v>966</v>
      </c>
    </row>
    <row r="181" spans="3:3">
      <c r="C181" s="37" t="s">
        <v>967</v>
      </c>
    </row>
    <row r="182" spans="3:3">
      <c r="C182" s="37" t="s">
        <v>968</v>
      </c>
    </row>
    <row r="183" spans="3:3">
      <c r="C183" s="37" t="s">
        <v>969</v>
      </c>
    </row>
    <row r="184" spans="3:3">
      <c r="C184" s="37" t="s">
        <v>970</v>
      </c>
    </row>
    <row r="185" spans="3:3">
      <c r="C185" s="37" t="s">
        <v>971</v>
      </c>
    </row>
    <row r="186" spans="3:3">
      <c r="C186" s="37" t="s">
        <v>972</v>
      </c>
    </row>
    <row r="187" spans="3:3">
      <c r="C187" s="37" t="s">
        <v>973</v>
      </c>
    </row>
    <row r="188" spans="3:3">
      <c r="C188" s="37" t="s">
        <v>974</v>
      </c>
    </row>
    <row r="189" spans="3:3">
      <c r="C189" s="37" t="s">
        <v>975</v>
      </c>
    </row>
    <row r="190" spans="3:3">
      <c r="C190" s="37" t="s">
        <v>976</v>
      </c>
    </row>
    <row r="191" spans="3:3">
      <c r="C191" s="37" t="s">
        <v>977</v>
      </c>
    </row>
    <row r="192" spans="3:3">
      <c r="C192" s="37" t="s">
        <v>978</v>
      </c>
    </row>
    <row r="193" spans="3:3">
      <c r="C193" s="37" t="s">
        <v>979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BA062-93BF-4377-9A17-AE98FF2D20D9}">
  <ds:schemaRefs>
    <ds:schemaRef ds:uri="http://schemas.microsoft.com/sharepoint/v3/contenttype/forms"/>
  </ds:schemaRefs>
</ds:datastoreItem>
</file>

<file path=customXml/itemProps2.xml><?xml version="1.0" encoding="utf-8"?>
<ds:datastoreItem xmlns:ds="http://schemas.openxmlformats.org/officeDocument/2006/customXml" ds:itemID="{AFC1CD3A-41C1-401D-AF7E-86ABECF7B399}">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customXml/itemProps3.xml><?xml version="1.0" encoding="utf-8"?>
<ds:datastoreItem xmlns:ds="http://schemas.openxmlformats.org/officeDocument/2006/customXml" ds:itemID="{31746071-9A53-4876-8957-51A0B7914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PLAN DE ACCION</vt:lpstr>
      <vt:lpstr>IN-PEI GES-GAM-004</vt:lpstr>
      <vt:lpstr>IN-PEI GES-GAM-005</vt:lpstr>
      <vt:lpstr>lista indicadores</vt:lpstr>
      <vt:lpstr>Hoja1</vt:lpstr>
      <vt:lpstr>'IN-PEI GES-GAM-004'!Área_de_impresión</vt:lpstr>
      <vt:lpstr>'IN-PEI GES-GAM-005'!Área_de_impresión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2022-11-01T12:35:22Z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