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0.11.7\Presupuesto\EJECUCIONES 2021\EJECUCIONES FIRMAS 2021\"/>
    </mc:Choice>
  </mc:AlternateContent>
  <xr:revisionPtr revIDLastSave="0" documentId="13_ncr:1_{8FE647D0-3DD6-4447-AD57-E902048C72BD}" xr6:coauthVersionLast="46" xr6:coauthVersionMax="46" xr10:uidLastSave="{00000000-0000-0000-0000-000000000000}"/>
  <bookViews>
    <workbookView xWindow="5370" yWindow="2220" windowWidth="22050" windowHeight="10560" xr2:uid="{AD4F47B9-46B0-4145-A0E9-3DF1086E3F03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J16" i="1" s="1"/>
  <c r="H17" i="1"/>
  <c r="J17" i="1"/>
  <c r="G15" i="1"/>
  <c r="G17" i="1"/>
  <c r="I19" i="1"/>
  <c r="G16" i="1"/>
  <c r="C17" i="1"/>
  <c r="F17" i="1"/>
  <c r="F16" i="1"/>
  <c r="D16" i="1"/>
  <c r="C16" i="1"/>
  <c r="G14" i="1" l="1"/>
  <c r="D11" i="1"/>
  <c r="E11" i="1"/>
  <c r="F11" i="1"/>
  <c r="G11" i="1"/>
  <c r="H11" i="1"/>
  <c r="C11" i="1"/>
  <c r="F24" i="1" l="1"/>
  <c r="I24" i="1" s="1"/>
  <c r="I18" i="1"/>
  <c r="I13" i="1"/>
  <c r="I11" i="1" s="1"/>
  <c r="I17" i="1" l="1"/>
  <c r="I15" i="1"/>
  <c r="I16" i="1"/>
  <c r="F15" i="1"/>
  <c r="F14" i="1" s="1"/>
  <c r="E15" i="1"/>
  <c r="E14" i="1" s="1"/>
  <c r="D15" i="1"/>
  <c r="D14" i="1" s="1"/>
  <c r="C15" i="1"/>
  <c r="C14" i="1" s="1"/>
  <c r="D21" i="1" l="1"/>
  <c r="D17" i="1" s="1"/>
  <c r="E21" i="1"/>
  <c r="E17" i="1" s="1"/>
  <c r="E16" i="1" s="1"/>
  <c r="I25" i="1"/>
  <c r="H25" i="1"/>
  <c r="G25" i="1"/>
  <c r="F25" i="1"/>
  <c r="E25" i="1"/>
  <c r="D25" i="1"/>
  <c r="D26" i="1" s="1"/>
  <c r="C25" i="1"/>
  <c r="C26" i="1" s="1"/>
  <c r="J24" i="1"/>
  <c r="I20" i="1"/>
  <c r="I14" i="1" s="1"/>
  <c r="J18" i="1"/>
  <c r="J15" i="1"/>
  <c r="J13" i="1"/>
  <c r="I10" i="1"/>
  <c r="G10" i="1"/>
  <c r="F10" i="1"/>
  <c r="F9" i="1" s="1"/>
  <c r="E10" i="1"/>
  <c r="E9" i="1" s="1"/>
  <c r="D10" i="1"/>
  <c r="D9" i="1" s="1"/>
  <c r="C10" i="1"/>
  <c r="C9" i="1" s="1"/>
  <c r="F26" i="1" l="1"/>
  <c r="F21" i="1"/>
  <c r="C21" i="1"/>
  <c r="E26" i="1"/>
  <c r="I21" i="1"/>
  <c r="I26" i="1"/>
  <c r="G9" i="1"/>
  <c r="G21" i="1"/>
  <c r="G26" i="1"/>
  <c r="I9" i="1"/>
  <c r="J11" i="1"/>
  <c r="H10" i="1"/>
  <c r="J25" i="1"/>
  <c r="J14" i="1"/>
  <c r="H9" i="1" l="1"/>
  <c r="J9" i="1" s="1"/>
  <c r="H21" i="1"/>
  <c r="J21" i="1" s="1"/>
  <c r="H26" i="1"/>
  <c r="J26" i="1" s="1"/>
  <c r="J10" i="1"/>
</calcChain>
</file>

<file path=xl/sharedStrings.xml><?xml version="1.0" encoding="utf-8"?>
<sst xmlns="http://schemas.openxmlformats.org/spreadsheetml/2006/main" count="65" uniqueCount="44">
  <si>
    <t>SISTEMA DE PRESUPUESTO DISTRITAL</t>
  </si>
  <si>
    <t>SECRETARIA DE HACIENDA- DIRECCION DISTRITAL DE PRESUPUESTO</t>
  </si>
  <si>
    <t>EJECUCION PRESUPUESTAL</t>
  </si>
  <si>
    <t>INFORME DE EJECUCION DEL PRESUPUESTO DE RENTAS E INGRESOS</t>
  </si>
  <si>
    <t>Entidad</t>
  </si>
  <si>
    <t>0214     INSTITUTO DISTRITAL PARA LA PROTECCION DE LA NIÑEZ Y LA JUVENTUD</t>
  </si>
  <si>
    <t>VIGENCIA FISCAL                 2021</t>
  </si>
  <si>
    <t>Unidad Ejecutora</t>
  </si>
  <si>
    <t>01    UNIDAD</t>
  </si>
  <si>
    <t>Mes</t>
  </si>
  <si>
    <t>RUBRO  PRESUPUESTAL</t>
  </si>
  <si>
    <t>APROPIACION</t>
  </si>
  <si>
    <t>MODIFICACIONES</t>
  </si>
  <si>
    <t>RECAUDO</t>
  </si>
  <si>
    <t>SALDO POR</t>
  </si>
  <si>
    <t>%</t>
  </si>
  <si>
    <t>CODIGO</t>
  </si>
  <si>
    <t>NOMBRE</t>
  </si>
  <si>
    <t>INICIAL</t>
  </si>
  <si>
    <t>MES</t>
  </si>
  <si>
    <t>ACUMULADO</t>
  </si>
  <si>
    <t>VIGENTE</t>
  </si>
  <si>
    <t>RECAUDAR</t>
  </si>
  <si>
    <t>INGRESOS</t>
  </si>
  <si>
    <t>INGRESOS CORRIENTES</t>
  </si>
  <si>
    <t>NO TRIBUTARIOS</t>
  </si>
  <si>
    <t>Servicios ejecutivos de la administración pública</t>
  </si>
  <si>
    <t>RECURSOS DE CAPITAL</t>
  </si>
  <si>
    <t>TRANSFERENCIAS DE CAPITAL</t>
  </si>
  <si>
    <t>Convenios entidades distritales</t>
  </si>
  <si>
    <t>TOTAL RENTAS E INGRESOS</t>
  </si>
  <si>
    <t>TRANSFERENCIAS</t>
  </si>
  <si>
    <t>Vigencia</t>
  </si>
  <si>
    <t>TOTAL TRANSFERENCIAS</t>
  </si>
  <si>
    <t>FABIOLA FRANCO ESCOBAR</t>
  </si>
  <si>
    <t>HUGO ALBERTO CARRILLO GOMEZ</t>
  </si>
  <si>
    <t>Responsable Área de Presupuesto</t>
  </si>
  <si>
    <t>Ordenador del Gasto</t>
  </si>
  <si>
    <t>REINTEGROS</t>
  </si>
  <si>
    <t>Contractuales</t>
  </si>
  <si>
    <t>AGOSTO</t>
  </si>
  <si>
    <t>DE OTRAS ENTIDADES DEL GOBIERNO</t>
  </si>
  <si>
    <t>DISTRITAL</t>
  </si>
  <si>
    <t>INDEMNIZACIONES RELACIONADAS CON SEGUROS NO DE VIDA.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</si>
</sst>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shrinkToFit="1"/>
    </xf>
    <xf numFmtId="4" fontId="4" fillId="0" borderId="12" xfId="0" applyNumberFormat="1" applyFont="1" applyBorder="1" applyAlignment="1">
      <alignment horizontal="right" vertical="top" shrinkToFit="1"/>
    </xf>
    <xf numFmtId="4" fontId="3" fillId="0" borderId="16" xfId="1" applyNumberFormat="1" applyFont="1" applyBorder="1" applyAlignment="1">
      <alignment horizontal="right" vertical="top"/>
    </xf>
    <xf numFmtId="1" fontId="4" fillId="0" borderId="17" xfId="0" applyNumberFormat="1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wrapText="1"/>
    </xf>
    <xf numFmtId="4" fontId="3" fillId="0" borderId="18" xfId="1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left" vertical="top" wrapText="1"/>
    </xf>
    <xf numFmtId="4" fontId="6" fillId="0" borderId="18" xfId="1" applyNumberFormat="1" applyFont="1" applyBorder="1" applyAlignment="1">
      <alignment horizontal="right" vertical="top"/>
    </xf>
    <xf numFmtId="4" fontId="5" fillId="0" borderId="17" xfId="0" applyNumberFormat="1" applyFont="1" applyBorder="1" applyAlignment="1">
      <alignment horizontal="right" vertical="top" shrinkToFit="1"/>
    </xf>
    <xf numFmtId="4" fontId="6" fillId="0" borderId="16" xfId="1" applyNumberFormat="1" applyFont="1" applyBorder="1" applyAlignment="1">
      <alignment horizontal="right" vertical="top"/>
    </xf>
    <xf numFmtId="4" fontId="4" fillId="0" borderId="17" xfId="0" applyNumberFormat="1" applyFont="1" applyBorder="1" applyAlignment="1">
      <alignment horizontal="right" vertical="top" shrinkToFit="1"/>
    </xf>
    <xf numFmtId="1" fontId="5" fillId="0" borderId="17" xfId="0" applyNumberFormat="1" applyFont="1" applyBorder="1" applyAlignment="1">
      <alignment horizontal="left" vertical="top" shrinkToFit="1"/>
    </xf>
    <xf numFmtId="4" fontId="6" fillId="0" borderId="17" xfId="1" applyNumberFormat="1" applyFont="1" applyBorder="1" applyAlignment="1">
      <alignment horizontal="right" vertical="top"/>
    </xf>
    <xf numFmtId="4" fontId="6" fillId="0" borderId="19" xfId="1" applyNumberFormat="1" applyFont="1" applyBorder="1" applyAlignment="1">
      <alignment horizontal="right" vertical="top"/>
    </xf>
    <xf numFmtId="4" fontId="6" fillId="0" borderId="5" xfId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horizontal="left" vertical="top" wrapText="1"/>
    </xf>
    <xf numFmtId="4" fontId="5" fillId="0" borderId="18" xfId="0" applyNumberFormat="1" applyFont="1" applyBorder="1" applyAlignment="1">
      <alignment horizontal="right" vertical="top" shrinkToFit="1"/>
    </xf>
    <xf numFmtId="4" fontId="4" fillId="0" borderId="18" xfId="0" applyNumberFormat="1" applyFont="1" applyBorder="1" applyAlignment="1">
      <alignment horizontal="right" vertical="top" shrinkToFit="1"/>
    </xf>
    <xf numFmtId="0" fontId="7" fillId="0" borderId="0" xfId="0" applyFont="1"/>
    <xf numFmtId="3" fontId="7" fillId="0" borderId="0" xfId="0" applyNumberFormat="1" applyFont="1"/>
    <xf numFmtId="0" fontId="3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right" vertical="top" shrinkToFit="1"/>
    </xf>
    <xf numFmtId="4" fontId="4" fillId="0" borderId="13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10"/>
    </xf>
    <xf numFmtId="0" fontId="3" fillId="0" borderId="10" xfId="0" applyFont="1" applyBorder="1" applyAlignment="1">
      <alignment horizontal="left" vertical="top" wrapText="1" indent="10"/>
    </xf>
    <xf numFmtId="0" fontId="3" fillId="0" borderId="2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5F7E2101-3C18-4B49-9A03-08850A3EB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CA3-5344-41EA-9B3A-D397253F2EC9}">
  <dimension ref="A1:J33"/>
  <sheetViews>
    <sheetView tabSelected="1" workbookViewId="0">
      <selection activeCell="J24" sqref="J24"/>
    </sheetView>
  </sheetViews>
  <sheetFormatPr baseColWidth="10" defaultRowHeight="15" x14ac:dyDescent="0.25"/>
  <cols>
    <col min="1" max="1" width="17.28515625" customWidth="1"/>
    <col min="2" max="2" width="34.28515625" customWidth="1"/>
    <col min="3" max="3" width="17.5703125" customWidth="1"/>
    <col min="4" max="4" width="13.140625" customWidth="1"/>
    <col min="5" max="5" width="16" customWidth="1"/>
    <col min="6" max="6" width="17.140625" customWidth="1"/>
    <col min="7" max="7" width="16.42578125" customWidth="1"/>
    <col min="8" max="8" width="16.5703125" customWidth="1"/>
    <col min="9" max="9" width="16.7109375" customWidth="1"/>
  </cols>
  <sheetData>
    <row r="1" spans="1:10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50"/>
    </row>
    <row r="3" spans="1:10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x14ac:dyDescent="0.25">
      <c r="A5" s="3" t="s">
        <v>4</v>
      </c>
      <c r="B5" s="54" t="s">
        <v>5</v>
      </c>
      <c r="C5" s="54"/>
      <c r="D5" s="54"/>
      <c r="E5" s="54"/>
      <c r="F5" s="54"/>
      <c r="G5" s="54"/>
      <c r="H5" s="54"/>
      <c r="I5" s="55" t="s">
        <v>6</v>
      </c>
      <c r="J5" s="56"/>
    </row>
    <row r="6" spans="1:10" x14ac:dyDescent="0.25">
      <c r="A6" s="4" t="s">
        <v>7</v>
      </c>
      <c r="B6" s="60" t="s">
        <v>8</v>
      </c>
      <c r="C6" s="60"/>
      <c r="D6" s="60"/>
      <c r="E6" s="60"/>
      <c r="F6" s="60"/>
      <c r="G6" s="60"/>
      <c r="H6" s="60"/>
      <c r="I6" s="5" t="s">
        <v>9</v>
      </c>
      <c r="J6" s="6" t="s">
        <v>40</v>
      </c>
    </row>
    <row r="7" spans="1:10" x14ac:dyDescent="0.25">
      <c r="A7" s="61" t="s">
        <v>10</v>
      </c>
      <c r="B7" s="62"/>
      <c r="C7" s="7" t="s">
        <v>11</v>
      </c>
      <c r="D7" s="61" t="s">
        <v>12</v>
      </c>
      <c r="E7" s="62"/>
      <c r="F7" s="7" t="s">
        <v>11</v>
      </c>
      <c r="G7" s="63" t="s">
        <v>13</v>
      </c>
      <c r="H7" s="64"/>
      <c r="I7" s="8" t="s">
        <v>14</v>
      </c>
      <c r="J7" s="9" t="s">
        <v>15</v>
      </c>
    </row>
    <row r="8" spans="1:10" x14ac:dyDescent="0.25">
      <c r="A8" s="10" t="s">
        <v>16</v>
      </c>
      <c r="B8" s="11" t="s">
        <v>17</v>
      </c>
      <c r="C8" s="12" t="s">
        <v>18</v>
      </c>
      <c r="D8" s="11" t="s">
        <v>19</v>
      </c>
      <c r="E8" s="11" t="s">
        <v>20</v>
      </c>
      <c r="F8" s="12" t="s">
        <v>21</v>
      </c>
      <c r="G8" s="12" t="s">
        <v>19</v>
      </c>
      <c r="H8" s="12" t="s">
        <v>20</v>
      </c>
      <c r="I8" s="13" t="s">
        <v>22</v>
      </c>
      <c r="J8" s="14" t="s">
        <v>13</v>
      </c>
    </row>
    <row r="9" spans="1:10" s="2" customFormat="1" x14ac:dyDescent="0.25">
      <c r="A9" s="15">
        <v>12</v>
      </c>
      <c r="B9" s="16" t="s">
        <v>23</v>
      </c>
      <c r="C9" s="17">
        <f t="shared" ref="C9:I9" si="0">+C10+C14</f>
        <v>24178015000</v>
      </c>
      <c r="D9" s="17">
        <f t="shared" si="0"/>
        <v>0</v>
      </c>
      <c r="E9" s="17">
        <f t="shared" si="0"/>
        <v>0</v>
      </c>
      <c r="F9" s="17">
        <f t="shared" si="0"/>
        <v>24178015000</v>
      </c>
      <c r="G9" s="17">
        <f t="shared" si="0"/>
        <v>646647724</v>
      </c>
      <c r="H9" s="17">
        <f t="shared" si="0"/>
        <v>11939855718</v>
      </c>
      <c r="I9" s="18">
        <f t="shared" si="0"/>
        <v>12238159282</v>
      </c>
      <c r="J9" s="19">
        <f t="shared" ref="J9:J18" si="1">+H9/F9*100</f>
        <v>49.383109895498038</v>
      </c>
    </row>
    <row r="10" spans="1:10" s="2" customFormat="1" x14ac:dyDescent="0.25">
      <c r="A10" s="20">
        <v>121</v>
      </c>
      <c r="B10" s="21" t="s">
        <v>24</v>
      </c>
      <c r="C10" s="22">
        <f t="shared" ref="C10:I10" si="2">+C11</f>
        <v>1688909000</v>
      </c>
      <c r="D10" s="22">
        <f t="shared" si="2"/>
        <v>0</v>
      </c>
      <c r="E10" s="22">
        <f t="shared" si="2"/>
        <v>0</v>
      </c>
      <c r="F10" s="22">
        <f t="shared" si="2"/>
        <v>1688909000</v>
      </c>
      <c r="G10" s="22">
        <f t="shared" si="2"/>
        <v>94608000</v>
      </c>
      <c r="H10" s="22">
        <f t="shared" si="2"/>
        <v>546297368</v>
      </c>
      <c r="I10" s="22">
        <f t="shared" si="2"/>
        <v>1142611632</v>
      </c>
      <c r="J10" s="19">
        <f t="shared" si="1"/>
        <v>32.346169509428869</v>
      </c>
    </row>
    <row r="11" spans="1:10" s="2" customFormat="1" x14ac:dyDescent="0.25">
      <c r="A11" s="20">
        <v>12102</v>
      </c>
      <c r="B11" s="21" t="s">
        <v>25</v>
      </c>
      <c r="C11" s="22">
        <f>+C13+C12</f>
        <v>1688909000</v>
      </c>
      <c r="D11" s="22">
        <f t="shared" ref="D11:I11" si="3">+D13+D12</f>
        <v>0</v>
      </c>
      <c r="E11" s="22">
        <f t="shared" si="3"/>
        <v>0</v>
      </c>
      <c r="F11" s="22">
        <f t="shared" si="3"/>
        <v>1688909000</v>
      </c>
      <c r="G11" s="22">
        <f t="shared" si="3"/>
        <v>94608000</v>
      </c>
      <c r="H11" s="22">
        <f t="shared" si="3"/>
        <v>546297368</v>
      </c>
      <c r="I11" s="22">
        <f t="shared" si="3"/>
        <v>1142611632</v>
      </c>
      <c r="J11" s="19">
        <f t="shared" si="1"/>
        <v>32.346169509428869</v>
      </c>
    </row>
    <row r="12" spans="1:10" s="2" customFormat="1" x14ac:dyDescent="0.25">
      <c r="A12" s="28">
        <v>12102040106</v>
      </c>
      <c r="B12" s="23" t="s">
        <v>39</v>
      </c>
      <c r="C12" s="24">
        <v>0</v>
      </c>
      <c r="D12" s="25">
        <v>0</v>
      </c>
      <c r="E12" s="25">
        <v>0</v>
      </c>
      <c r="F12" s="24">
        <v>0</v>
      </c>
      <c r="G12" s="24">
        <v>0</v>
      </c>
      <c r="H12" s="24">
        <v>277368</v>
      </c>
      <c r="I12" s="24">
        <v>-277368</v>
      </c>
      <c r="J12" s="26">
        <v>0</v>
      </c>
    </row>
    <row r="13" spans="1:10" s="1" customFormat="1" ht="25.5" x14ac:dyDescent="0.25">
      <c r="A13" s="28">
        <v>121020501010101</v>
      </c>
      <c r="B13" s="23" t="s">
        <v>26</v>
      </c>
      <c r="C13" s="24">
        <v>1688909000</v>
      </c>
      <c r="D13" s="25">
        <v>0</v>
      </c>
      <c r="E13" s="25">
        <v>0</v>
      </c>
      <c r="F13" s="24">
        <v>1688909000</v>
      </c>
      <c r="G13" s="24">
        <v>94608000</v>
      </c>
      <c r="H13" s="24">
        <v>546020000</v>
      </c>
      <c r="I13" s="24">
        <f>+F13-H13</f>
        <v>1142889000</v>
      </c>
      <c r="J13" s="26">
        <f t="shared" si="1"/>
        <v>32.32974659972799</v>
      </c>
    </row>
    <row r="14" spans="1:10" x14ac:dyDescent="0.25">
      <c r="A14" s="20">
        <v>124</v>
      </c>
      <c r="B14" s="21" t="s">
        <v>27</v>
      </c>
      <c r="C14" s="27">
        <f t="shared" ref="C14:F14" si="4">+C15+C20</f>
        <v>22489106000</v>
      </c>
      <c r="D14" s="27">
        <f t="shared" si="4"/>
        <v>0</v>
      </c>
      <c r="E14" s="27">
        <f t="shared" si="4"/>
        <v>0</v>
      </c>
      <c r="F14" s="27">
        <f t="shared" si="4"/>
        <v>22489106000</v>
      </c>
      <c r="G14" s="27">
        <f>+G15</f>
        <v>552039724</v>
      </c>
      <c r="H14" s="27">
        <f>H15+H20</f>
        <v>11393558350</v>
      </c>
      <c r="I14" s="27">
        <f>+I15+I20</f>
        <v>11095547650</v>
      </c>
      <c r="J14" s="19">
        <f t="shared" si="1"/>
        <v>50.662566800120914</v>
      </c>
    </row>
    <row r="15" spans="1:10" x14ac:dyDescent="0.25">
      <c r="A15" s="28">
        <v>12401</v>
      </c>
      <c r="B15" s="21" t="s">
        <v>28</v>
      </c>
      <c r="C15" s="27">
        <f t="shared" ref="C15:F15" si="5">+C18</f>
        <v>22489106000</v>
      </c>
      <c r="D15" s="27">
        <f t="shared" si="5"/>
        <v>0</v>
      </c>
      <c r="E15" s="27">
        <f t="shared" si="5"/>
        <v>0</v>
      </c>
      <c r="F15" s="27">
        <f t="shared" si="5"/>
        <v>22489106000</v>
      </c>
      <c r="G15" s="27">
        <f>G18+G19</f>
        <v>552039724</v>
      </c>
      <c r="H15" s="27">
        <f>H18+H19</f>
        <v>11392639122</v>
      </c>
      <c r="I15" s="27">
        <f>+I18+I19</f>
        <v>11096466878</v>
      </c>
      <c r="J15" s="19">
        <f t="shared" si="1"/>
        <v>50.658479363297062</v>
      </c>
    </row>
    <row r="16" spans="1:10" x14ac:dyDescent="0.25">
      <c r="A16" s="28">
        <v>1240102</v>
      </c>
      <c r="B16" s="21" t="s">
        <v>41</v>
      </c>
      <c r="C16" s="27">
        <f>+C18</f>
        <v>22489106000</v>
      </c>
      <c r="D16" s="27">
        <f>+D20</f>
        <v>0</v>
      </c>
      <c r="E16" s="27">
        <f t="shared" ref="E16:F16" si="6">+E17+E22</f>
        <v>0</v>
      </c>
      <c r="F16" s="27">
        <f>F18</f>
        <v>22489106000</v>
      </c>
      <c r="G16" s="27">
        <f>+G18</f>
        <v>541689224</v>
      </c>
      <c r="H16" s="27">
        <f>H17</f>
        <v>11382288622</v>
      </c>
      <c r="I16" s="27">
        <f>I18</f>
        <v>11106817378</v>
      </c>
      <c r="J16" s="19">
        <f t="shared" si="1"/>
        <v>50.612454857031665</v>
      </c>
    </row>
    <row r="17" spans="1:10" x14ac:dyDescent="0.25">
      <c r="A17" s="28">
        <v>124010201</v>
      </c>
      <c r="B17" s="21" t="s">
        <v>42</v>
      </c>
      <c r="C17" s="27">
        <f>+C18</f>
        <v>22489106000</v>
      </c>
      <c r="D17" s="27">
        <f>+D21</f>
        <v>0</v>
      </c>
      <c r="E17" s="27">
        <f>+E21</f>
        <v>0</v>
      </c>
      <c r="F17" s="27">
        <f>F18</f>
        <v>22489106000</v>
      </c>
      <c r="G17" s="27">
        <f>G18</f>
        <v>541689224</v>
      </c>
      <c r="H17" s="27">
        <f>H18</f>
        <v>11382288622</v>
      </c>
      <c r="I17" s="27">
        <f>I18</f>
        <v>11106817378</v>
      </c>
      <c r="J17" s="19">
        <f t="shared" si="1"/>
        <v>50.612454857031665</v>
      </c>
    </row>
    <row r="18" spans="1:10" x14ac:dyDescent="0.25">
      <c r="A18" s="28">
        <v>12401020201</v>
      </c>
      <c r="B18" s="23" t="s">
        <v>29</v>
      </c>
      <c r="C18" s="29">
        <v>22489106000</v>
      </c>
      <c r="D18" s="29">
        <v>0</v>
      </c>
      <c r="E18" s="29">
        <v>0</v>
      </c>
      <c r="F18" s="29">
        <v>22489106000</v>
      </c>
      <c r="G18" s="29">
        <v>541689224</v>
      </c>
      <c r="H18" s="29">
        <v>11382288622</v>
      </c>
      <c r="I18" s="29">
        <f>+F18-H18</f>
        <v>11106817378</v>
      </c>
      <c r="J18" s="31">
        <f t="shared" si="1"/>
        <v>50.612454857031665</v>
      </c>
    </row>
    <row r="19" spans="1:10" ht="25.5" x14ac:dyDescent="0.25">
      <c r="A19" s="28">
        <v>1240103</v>
      </c>
      <c r="B19" s="23" t="s">
        <v>43</v>
      </c>
      <c r="C19" s="29">
        <v>22489106000</v>
      </c>
      <c r="D19" s="29">
        <v>0</v>
      </c>
      <c r="E19" s="29">
        <v>0</v>
      </c>
      <c r="F19" s="29">
        <v>0</v>
      </c>
      <c r="G19" s="29">
        <v>10350500</v>
      </c>
      <c r="H19" s="29">
        <v>10350500</v>
      </c>
      <c r="I19" s="29">
        <f>+F19-H19</f>
        <v>-10350500</v>
      </c>
      <c r="J19" s="31">
        <v>0</v>
      </c>
    </row>
    <row r="20" spans="1:10" x14ac:dyDescent="0.25">
      <c r="A20" s="28">
        <v>12409</v>
      </c>
      <c r="B20" s="23" t="s">
        <v>38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919228</v>
      </c>
      <c r="I20" s="30">
        <f>+F20-H20</f>
        <v>-919228</v>
      </c>
      <c r="J20" s="31">
        <v>0</v>
      </c>
    </row>
    <row r="21" spans="1:10" x14ac:dyDescent="0.25">
      <c r="A21" s="65" t="s">
        <v>30</v>
      </c>
      <c r="B21" s="66"/>
      <c r="C21" s="44">
        <f>+C10+C14</f>
        <v>24178015000</v>
      </c>
      <c r="D21" s="44">
        <f t="shared" ref="D21:I21" si="7">+D10+D14</f>
        <v>0</v>
      </c>
      <c r="E21" s="44">
        <f t="shared" si="7"/>
        <v>0</v>
      </c>
      <c r="F21" s="44">
        <f t="shared" si="7"/>
        <v>24178015000</v>
      </c>
      <c r="G21" s="44">
        <f t="shared" si="7"/>
        <v>646647724</v>
      </c>
      <c r="H21" s="44">
        <f t="shared" si="7"/>
        <v>11939855718</v>
      </c>
      <c r="I21" s="44">
        <f t="shared" si="7"/>
        <v>12238159282</v>
      </c>
      <c r="J21" s="44">
        <f>+H21/F21*100</f>
        <v>49.383109895498038</v>
      </c>
    </row>
    <row r="22" spans="1:10" x14ac:dyDescent="0.25">
      <c r="A22" s="51" t="s">
        <v>31</v>
      </c>
      <c r="B22" s="52"/>
      <c r="C22" s="41" t="s">
        <v>11</v>
      </c>
      <c r="D22" s="67" t="s">
        <v>12</v>
      </c>
      <c r="E22" s="67"/>
      <c r="F22" s="41" t="s">
        <v>11</v>
      </c>
      <c r="G22" s="67" t="s">
        <v>13</v>
      </c>
      <c r="H22" s="67"/>
      <c r="I22" s="41" t="s">
        <v>14</v>
      </c>
      <c r="J22" s="42" t="s">
        <v>15</v>
      </c>
    </row>
    <row r="23" spans="1:10" x14ac:dyDescent="0.25">
      <c r="A23" s="10" t="s">
        <v>16</v>
      </c>
      <c r="B23" s="32" t="s">
        <v>17</v>
      </c>
      <c r="C23" s="33" t="s">
        <v>18</v>
      </c>
      <c r="D23" s="33" t="s">
        <v>19</v>
      </c>
      <c r="E23" s="33" t="s">
        <v>20</v>
      </c>
      <c r="F23" s="33" t="s">
        <v>21</v>
      </c>
      <c r="G23" s="33" t="s">
        <v>19</v>
      </c>
      <c r="H23" s="33" t="s">
        <v>20</v>
      </c>
      <c r="I23" s="34" t="s">
        <v>22</v>
      </c>
      <c r="J23" s="34" t="s">
        <v>13</v>
      </c>
    </row>
    <row r="24" spans="1:10" s="1" customFormat="1" x14ac:dyDescent="0.25">
      <c r="A24" s="35">
        <v>1250101</v>
      </c>
      <c r="B24" s="36" t="s">
        <v>32</v>
      </c>
      <c r="C24" s="24">
        <v>75399383000</v>
      </c>
      <c r="D24" s="37">
        <v>0</v>
      </c>
      <c r="E24" s="37">
        <v>-131000000</v>
      </c>
      <c r="F24" s="24">
        <f>+C24+E24</f>
        <v>75268383000</v>
      </c>
      <c r="G24" s="24">
        <v>5894533851</v>
      </c>
      <c r="H24" s="24">
        <v>28469693574</v>
      </c>
      <c r="I24" s="24">
        <f>+F24-H24</f>
        <v>46798689426</v>
      </c>
      <c r="J24" s="26">
        <f>+H24/F24*100</f>
        <v>37.824239659831669</v>
      </c>
    </row>
    <row r="25" spans="1:10" s="2" customFormat="1" x14ac:dyDescent="0.25">
      <c r="A25" s="57" t="s">
        <v>33</v>
      </c>
      <c r="B25" s="54"/>
      <c r="C25" s="38">
        <f t="shared" ref="C25:I25" si="8">+C24</f>
        <v>75399383000</v>
      </c>
      <c r="D25" s="38">
        <f t="shared" si="8"/>
        <v>0</v>
      </c>
      <c r="E25" s="38">
        <f t="shared" si="8"/>
        <v>-131000000</v>
      </c>
      <c r="F25" s="38">
        <f t="shared" si="8"/>
        <v>75268383000</v>
      </c>
      <c r="G25" s="38">
        <f t="shared" si="8"/>
        <v>5894533851</v>
      </c>
      <c r="H25" s="38">
        <f t="shared" si="8"/>
        <v>28469693574</v>
      </c>
      <c r="I25" s="38">
        <f t="shared" si="8"/>
        <v>46798689426</v>
      </c>
      <c r="J25" s="19">
        <f>+H25/F25*100</f>
        <v>37.824239659831669</v>
      </c>
    </row>
    <row r="26" spans="1:10" s="2" customFormat="1" x14ac:dyDescent="0.25">
      <c r="A26" s="58" t="s">
        <v>30</v>
      </c>
      <c r="B26" s="59"/>
      <c r="C26" s="43">
        <f>+C10+C14+C25</f>
        <v>99577398000</v>
      </c>
      <c r="D26" s="43">
        <f t="shared" ref="D26:I26" si="9">+D10+D14+D25</f>
        <v>0</v>
      </c>
      <c r="E26" s="43">
        <f t="shared" si="9"/>
        <v>-131000000</v>
      </c>
      <c r="F26" s="43">
        <f t="shared" si="9"/>
        <v>99446398000</v>
      </c>
      <c r="G26" s="43">
        <f t="shared" si="9"/>
        <v>6541181575</v>
      </c>
      <c r="H26" s="43">
        <f t="shared" si="9"/>
        <v>40409549292</v>
      </c>
      <c r="I26" s="43">
        <f t="shared" si="9"/>
        <v>59036848708</v>
      </c>
      <c r="J26" s="43">
        <f>+H26/F26*100</f>
        <v>40.634502711702034</v>
      </c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25">
      <c r="A32" s="39"/>
      <c r="B32" s="39"/>
      <c r="C32" s="39" t="s">
        <v>34</v>
      </c>
      <c r="D32" s="40"/>
      <c r="E32" s="40"/>
      <c r="F32" s="40"/>
      <c r="G32" s="40"/>
      <c r="H32" s="39" t="s">
        <v>35</v>
      </c>
      <c r="I32" s="39"/>
      <c r="J32" s="39"/>
    </row>
    <row r="33" spans="1:10" x14ac:dyDescent="0.25">
      <c r="A33" s="39"/>
      <c r="B33" s="39"/>
      <c r="C33" s="39" t="s">
        <v>36</v>
      </c>
      <c r="D33" s="40"/>
      <c r="E33" s="40"/>
      <c r="F33" s="40"/>
      <c r="G33" s="40"/>
      <c r="H33" s="39" t="s">
        <v>37</v>
      </c>
      <c r="I33" s="39"/>
      <c r="J33" s="39"/>
    </row>
  </sheetData>
  <mergeCells count="16">
    <mergeCell ref="A25:B25"/>
    <mergeCell ref="A26:B26"/>
    <mergeCell ref="B6:H6"/>
    <mergeCell ref="A7:B7"/>
    <mergeCell ref="D7:E7"/>
    <mergeCell ref="G7:H7"/>
    <mergeCell ref="A21:B21"/>
    <mergeCell ref="A22:B22"/>
    <mergeCell ref="D22:E22"/>
    <mergeCell ref="G22:H22"/>
    <mergeCell ref="A1:J1"/>
    <mergeCell ref="A2:J2"/>
    <mergeCell ref="A3:J3"/>
    <mergeCell ref="A4:J4"/>
    <mergeCell ref="B5:H5"/>
    <mergeCell ref="I5:J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Aida Esther Leon Diaz</cp:lastModifiedBy>
  <cp:lastPrinted>2021-09-08T17:01:45Z</cp:lastPrinted>
  <dcterms:created xsi:type="dcterms:W3CDTF">2021-04-22T20:40:39Z</dcterms:created>
  <dcterms:modified xsi:type="dcterms:W3CDTF">2021-09-08T17:04:52Z</dcterms:modified>
</cp:coreProperties>
</file>