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 defaultThemeVersion="164011"/>
  <bookViews>
    <workbookView xWindow="0" yWindow="0" windowWidth="22260" windowHeight="126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5" i="1" s="1"/>
  <c r="I17" i="1"/>
  <c r="I18" i="1"/>
  <c r="F16" i="1"/>
  <c r="E16" i="1"/>
  <c r="E17" i="1"/>
  <c r="D17" i="1"/>
  <c r="D16" i="1"/>
  <c r="D15" i="1" s="1"/>
  <c r="E15" i="1"/>
  <c r="J27" i="1" l="1"/>
  <c r="I27" i="1"/>
  <c r="H27" i="1"/>
  <c r="G27" i="1"/>
  <c r="F27" i="1"/>
  <c r="E27" i="1"/>
  <c r="D27" i="1"/>
  <c r="C27" i="1"/>
  <c r="J26" i="1"/>
  <c r="J19" i="1"/>
  <c r="H18" i="1"/>
  <c r="J18" i="1" s="1"/>
  <c r="G18" i="1"/>
  <c r="F18" i="1"/>
  <c r="C18" i="1"/>
  <c r="G17" i="1"/>
  <c r="F17" i="1"/>
  <c r="C17" i="1"/>
  <c r="H16" i="1"/>
  <c r="J16" i="1" s="1"/>
  <c r="G16" i="1"/>
  <c r="G15" i="1" s="1"/>
  <c r="F15" i="1"/>
  <c r="C16" i="1"/>
  <c r="C15" i="1"/>
  <c r="C9" i="1" s="1"/>
  <c r="J14" i="1"/>
  <c r="I12" i="1"/>
  <c r="I11" i="1" s="1"/>
  <c r="I10" i="1" s="1"/>
  <c r="H11" i="1"/>
  <c r="H10" i="1" s="1"/>
  <c r="G11" i="1"/>
  <c r="G10" i="1" s="1"/>
  <c r="F11" i="1"/>
  <c r="F10" i="1" s="1"/>
  <c r="E11" i="1"/>
  <c r="E10" i="1" s="1"/>
  <c r="E28" i="1" s="1"/>
  <c r="D11" i="1"/>
  <c r="D10" i="1" s="1"/>
  <c r="D23" i="1" s="1"/>
  <c r="D18" i="1" s="1"/>
  <c r="C11" i="1"/>
  <c r="C10" i="1"/>
  <c r="C28" i="1" s="1"/>
  <c r="H15" i="1" l="1"/>
  <c r="H17" i="1"/>
  <c r="J17" i="1" s="1"/>
  <c r="G28" i="1"/>
  <c r="G9" i="1"/>
  <c r="F28" i="1"/>
  <c r="F23" i="1"/>
  <c r="F9" i="1"/>
  <c r="J15" i="1"/>
  <c r="E23" i="1"/>
  <c r="E18" i="1" s="1"/>
  <c r="E9" i="1"/>
  <c r="H28" i="1"/>
  <c r="H23" i="1"/>
  <c r="J10" i="1"/>
  <c r="H9" i="1"/>
  <c r="I23" i="1"/>
  <c r="I9" i="1"/>
  <c r="I28" i="1"/>
  <c r="D9" i="1"/>
  <c r="D28" i="1"/>
  <c r="C23" i="1"/>
  <c r="J11" i="1"/>
  <c r="G23" i="1"/>
  <c r="J9" i="1" l="1"/>
  <c r="J23" i="1"/>
  <c r="J28" i="1"/>
</calcChain>
</file>

<file path=xl/sharedStrings.xml><?xml version="1.0" encoding="utf-8"?>
<sst xmlns="http://schemas.openxmlformats.org/spreadsheetml/2006/main" count="67" uniqueCount="46">
  <si>
    <t>SISTEMA DE PRESUPUESTO DISTRITAL</t>
  </si>
  <si>
    <t>SECRETARIA DE HACIENDA- DIRECCION DISTRITAL DE PRESUPUESTO</t>
  </si>
  <si>
    <t>EJECUCION PRESUPUESTAL</t>
  </si>
  <si>
    <t>INFORME DE EJECUCION DEL PRESUPUESTO DE RENTAS E INGRESOS</t>
  </si>
  <si>
    <t>Entidad</t>
  </si>
  <si>
    <t>0214     INSTITUTO DISTRITAL PARA LA PROTECCION DE LA NIÑEZ Y LA JUVENTUD</t>
  </si>
  <si>
    <t>VIGENCIA FISCAL                 2021</t>
  </si>
  <si>
    <t>Unidad Ejecutora</t>
  </si>
  <si>
    <t>01    UNIDAD</t>
  </si>
  <si>
    <t>Mes</t>
  </si>
  <si>
    <t>RUBRO  PRESUPUESTAL</t>
  </si>
  <si>
    <t>APROPIACION</t>
  </si>
  <si>
    <t>MODIFICACIONES</t>
  </si>
  <si>
    <t>RECAUDO</t>
  </si>
  <si>
    <t>SALDO POR</t>
  </si>
  <si>
    <t>%</t>
  </si>
  <si>
    <t>CODIGO</t>
  </si>
  <si>
    <t>NOMBRE</t>
  </si>
  <si>
    <t>INICIAL</t>
  </si>
  <si>
    <t>MES</t>
  </si>
  <si>
    <t>ACUMULADO</t>
  </si>
  <si>
    <t>VIGENTE</t>
  </si>
  <si>
    <t>RECAUDAR</t>
  </si>
  <si>
    <t>INGRESOS</t>
  </si>
  <si>
    <t>INGRESOS CORRIENTES</t>
  </si>
  <si>
    <t>NO TRIBUTARIOS</t>
  </si>
  <si>
    <t>Servicios ejecutivos de la administración pública</t>
  </si>
  <si>
    <t>RECURSOS DE CAPITAL</t>
  </si>
  <si>
    <t>TRANSFERENCIAS DE CAPITAL</t>
  </si>
  <si>
    <t>Convenios entidades distritales</t>
  </si>
  <si>
    <t>REINTEGROS</t>
  </si>
  <si>
    <t>TOTAL RENTAS E INGRESOS</t>
  </si>
  <si>
    <t>TRANSFERENCIAS</t>
  </si>
  <si>
    <t>Vigencia</t>
  </si>
  <si>
    <t>TOTAL TRANSFERENCIAS</t>
  </si>
  <si>
    <t>FABIOLA FRANCO ESCOBAR</t>
  </si>
  <si>
    <t>HUGO ALBERTO CARRILLO GOMEZ</t>
  </si>
  <si>
    <t>Ordenador del Gasto</t>
  </si>
  <si>
    <t>Control Disciplinario</t>
  </si>
  <si>
    <t>Contractuales</t>
  </si>
  <si>
    <t>DE OTRAS ENTIDADES DEL GOBIERNO</t>
  </si>
  <si>
    <t>DISTRITAL</t>
  </si>
  <si>
    <t>INDEMNIZACIONES RELACIONADAS CON SEGUROS NO DE VIDA.</t>
  </si>
  <si>
    <t xml:space="preserve">Responsable Área de Presupuesto </t>
  </si>
  <si>
    <t xml:space="preserve">Superavit Fiscal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</si>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</sst>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 indent="3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" fontId="4" fillId="0" borderId="11" xfId="0" applyNumberFormat="1" applyFont="1" applyBorder="1" applyAlignment="1">
      <alignment horizontal="left" vertical="top" shrinkToFit="1"/>
    </xf>
    <xf numFmtId="0" fontId="3" fillId="0" borderId="11" xfId="0" applyFont="1" applyBorder="1" applyAlignment="1">
      <alignment horizontal="left" vertical="top" wrapText="1"/>
    </xf>
    <xf numFmtId="4" fontId="4" fillId="0" borderId="11" xfId="0" applyNumberFormat="1" applyFont="1" applyBorder="1" applyAlignment="1">
      <alignment horizontal="right" vertical="top" shrinkToFit="1"/>
    </xf>
    <xf numFmtId="4" fontId="4" fillId="0" borderId="14" xfId="0" applyNumberFormat="1" applyFont="1" applyBorder="1" applyAlignment="1">
      <alignment horizontal="right" vertical="top" shrinkToFit="1"/>
    </xf>
    <xf numFmtId="4" fontId="3" fillId="0" borderId="18" xfId="1" applyNumberFormat="1" applyFont="1" applyBorder="1" applyAlignment="1">
      <alignment horizontal="right" vertical="top"/>
    </xf>
    <xf numFmtId="1" fontId="4" fillId="0" borderId="19" xfId="0" applyNumberFormat="1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vertical="top" wrapText="1"/>
    </xf>
    <xf numFmtId="4" fontId="3" fillId="0" borderId="20" xfId="1" applyNumberFormat="1" applyFont="1" applyBorder="1" applyAlignment="1">
      <alignment horizontal="right" vertical="top"/>
    </xf>
    <xf numFmtId="1" fontId="5" fillId="0" borderId="19" xfId="0" applyNumberFormat="1" applyFont="1" applyBorder="1" applyAlignment="1">
      <alignment horizontal="left" vertical="top" shrinkToFit="1"/>
    </xf>
    <xf numFmtId="0" fontId="6" fillId="0" borderId="19" xfId="0" applyFont="1" applyBorder="1" applyAlignment="1">
      <alignment horizontal="left" vertical="top" wrapText="1"/>
    </xf>
    <xf numFmtId="4" fontId="6" fillId="0" borderId="20" xfId="1" applyNumberFormat="1" applyFont="1" applyBorder="1" applyAlignment="1">
      <alignment horizontal="right" vertical="top"/>
    </xf>
    <xf numFmtId="4" fontId="5" fillId="0" borderId="19" xfId="0" applyNumberFormat="1" applyFont="1" applyBorder="1" applyAlignment="1">
      <alignment horizontal="right" vertical="top" shrinkToFit="1"/>
    </xf>
    <xf numFmtId="4" fontId="6" fillId="0" borderId="18" xfId="1" applyNumberFormat="1" applyFont="1" applyBorder="1" applyAlignment="1">
      <alignment horizontal="right" vertical="top"/>
    </xf>
    <xf numFmtId="4" fontId="4" fillId="0" borderId="19" xfId="0" applyNumberFormat="1" applyFont="1" applyBorder="1" applyAlignment="1">
      <alignment horizontal="right" vertical="top" shrinkToFit="1"/>
    </xf>
    <xf numFmtId="4" fontId="6" fillId="0" borderId="19" xfId="1" applyNumberFormat="1" applyFont="1" applyBorder="1" applyAlignment="1">
      <alignment horizontal="right" vertical="top"/>
    </xf>
    <xf numFmtId="4" fontId="6" fillId="0" borderId="5" xfId="1" applyNumberFormat="1" applyFont="1" applyBorder="1" applyAlignment="1">
      <alignment horizontal="right" vertical="top"/>
    </xf>
    <xf numFmtId="4" fontId="6" fillId="0" borderId="21" xfId="1" applyNumberFormat="1" applyFont="1" applyBorder="1" applyAlignment="1">
      <alignment horizontal="right" vertical="top"/>
    </xf>
    <xf numFmtId="4" fontId="4" fillId="0" borderId="15" xfId="0" applyNumberFormat="1" applyFont="1" applyBorder="1" applyAlignment="1">
      <alignment horizontal="right" vertical="top" shrinkToFit="1"/>
    </xf>
    <xf numFmtId="0" fontId="3" fillId="0" borderId="2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1" fontId="5" fillId="0" borderId="15" xfId="0" applyNumberFormat="1" applyFont="1" applyBorder="1" applyAlignment="1">
      <alignment horizontal="left" vertical="top" shrinkToFit="1"/>
    </xf>
    <xf numFmtId="0" fontId="6" fillId="0" borderId="9" xfId="0" applyFont="1" applyBorder="1" applyAlignment="1">
      <alignment horizontal="left" vertical="top" wrapText="1"/>
    </xf>
    <xf numFmtId="4" fontId="5" fillId="0" borderId="20" xfId="0" applyNumberFormat="1" applyFont="1" applyBorder="1" applyAlignment="1">
      <alignment horizontal="right" vertical="top" shrinkToFit="1"/>
    </xf>
    <xf numFmtId="4" fontId="4" fillId="0" borderId="20" xfId="0" applyNumberFormat="1" applyFont="1" applyBorder="1" applyAlignment="1">
      <alignment horizontal="right" vertical="top" shrinkToFit="1"/>
    </xf>
    <xf numFmtId="4" fontId="4" fillId="0" borderId="25" xfId="0" applyNumberFormat="1" applyFont="1" applyBorder="1" applyAlignment="1">
      <alignment horizontal="right" vertical="top" shrinkToFit="1"/>
    </xf>
    <xf numFmtId="0" fontId="0" fillId="0" borderId="0" xfId="0" applyFont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 indent="10"/>
    </xf>
    <xf numFmtId="0" fontId="3" fillId="0" borderId="10" xfId="0" applyFont="1" applyBorder="1" applyAlignment="1">
      <alignment horizontal="left" vertical="top" wrapText="1" indent="10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C15" sqref="C15"/>
    </sheetView>
  </sheetViews>
  <sheetFormatPr baseColWidth="10" defaultColWidth="9.140625" defaultRowHeight="15" x14ac:dyDescent="0.25"/>
  <cols>
    <col min="1" max="1" width="16.140625" bestFit="1" customWidth="1"/>
    <col min="2" max="2" width="32" customWidth="1"/>
    <col min="3" max="3" width="27.85546875" bestFit="1" customWidth="1"/>
    <col min="4" max="10" width="19.28515625" customWidth="1"/>
  </cols>
  <sheetData>
    <row r="1" spans="1:10" ht="17.25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7.2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8"/>
    </row>
    <row r="3" spans="1:10" ht="17.25" customHeight="1" x14ac:dyDescent="0.25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8"/>
    </row>
    <row r="4" spans="1:10" ht="17.25" customHeight="1" x14ac:dyDescent="0.25">
      <c r="A4" s="44" t="s">
        <v>3</v>
      </c>
      <c r="B4" s="45"/>
      <c r="C4" s="45"/>
      <c r="D4" s="45"/>
      <c r="E4" s="45"/>
      <c r="F4" s="45"/>
      <c r="G4" s="45"/>
      <c r="H4" s="45"/>
      <c r="I4" s="45"/>
      <c r="J4" s="59"/>
    </row>
    <row r="5" spans="1:10" ht="17.25" customHeight="1" x14ac:dyDescent="0.25">
      <c r="A5" s="3" t="s">
        <v>4</v>
      </c>
      <c r="B5" s="48" t="s">
        <v>5</v>
      </c>
      <c r="C5" s="48"/>
      <c r="D5" s="48"/>
      <c r="E5" s="48"/>
      <c r="F5" s="48"/>
      <c r="G5" s="48"/>
      <c r="H5" s="48"/>
      <c r="I5" s="60" t="s">
        <v>6</v>
      </c>
      <c r="J5" s="61"/>
    </row>
    <row r="6" spans="1:10" ht="17.25" customHeight="1" x14ac:dyDescent="0.25">
      <c r="A6" s="4" t="s">
        <v>7</v>
      </c>
      <c r="B6" s="62" t="s">
        <v>8</v>
      </c>
      <c r="C6" s="62"/>
      <c r="D6" s="62"/>
      <c r="E6" s="62"/>
      <c r="F6" s="62"/>
      <c r="G6" s="62"/>
      <c r="H6" s="62"/>
      <c r="I6" s="5" t="s">
        <v>9</v>
      </c>
      <c r="J6" s="6" t="s">
        <v>45</v>
      </c>
    </row>
    <row r="7" spans="1:10" ht="17.25" customHeight="1" x14ac:dyDescent="0.25">
      <c r="A7" s="63" t="s">
        <v>10</v>
      </c>
      <c r="B7" s="64"/>
      <c r="C7" s="7" t="s">
        <v>11</v>
      </c>
      <c r="D7" s="63" t="s">
        <v>12</v>
      </c>
      <c r="E7" s="64"/>
      <c r="F7" s="7" t="s">
        <v>11</v>
      </c>
      <c r="G7" s="65" t="s">
        <v>13</v>
      </c>
      <c r="H7" s="66"/>
      <c r="I7" s="8" t="s">
        <v>14</v>
      </c>
      <c r="J7" s="9" t="s">
        <v>15</v>
      </c>
    </row>
    <row r="8" spans="1:10" ht="17.25" customHeight="1" x14ac:dyDescent="0.25">
      <c r="A8" s="10" t="s">
        <v>16</v>
      </c>
      <c r="B8" s="11" t="s">
        <v>17</v>
      </c>
      <c r="C8" s="12" t="s">
        <v>18</v>
      </c>
      <c r="D8" s="11" t="s">
        <v>19</v>
      </c>
      <c r="E8" s="11" t="s">
        <v>20</v>
      </c>
      <c r="F8" s="12" t="s">
        <v>21</v>
      </c>
      <c r="G8" s="12" t="s">
        <v>19</v>
      </c>
      <c r="H8" s="12" t="s">
        <v>20</v>
      </c>
      <c r="I8" s="13" t="s">
        <v>22</v>
      </c>
      <c r="J8" s="14" t="s">
        <v>13</v>
      </c>
    </row>
    <row r="9" spans="1:10" x14ac:dyDescent="0.25">
      <c r="A9" s="15">
        <v>12</v>
      </c>
      <c r="B9" s="16" t="s">
        <v>23</v>
      </c>
      <c r="C9" s="17">
        <f t="shared" ref="C9:I9" si="0">+C10+C15</f>
        <v>24178015000</v>
      </c>
      <c r="D9" s="17">
        <f t="shared" si="0"/>
        <v>-725000000</v>
      </c>
      <c r="E9" s="17">
        <f t="shared" si="0"/>
        <v>-725000000</v>
      </c>
      <c r="F9" s="17">
        <f t="shared" si="0"/>
        <v>23453015000</v>
      </c>
      <c r="G9" s="17">
        <f t="shared" si="0"/>
        <v>4253827070</v>
      </c>
      <c r="H9" s="17">
        <f t="shared" si="0"/>
        <v>20406946084</v>
      </c>
      <c r="I9" s="18">
        <f t="shared" si="0"/>
        <v>3046068916</v>
      </c>
      <c r="J9" s="19">
        <f t="shared" ref="J9:J19" si="1">+H9/F9*100</f>
        <v>87.012036976908931</v>
      </c>
    </row>
    <row r="10" spans="1:10" x14ac:dyDescent="0.25">
      <c r="A10" s="20">
        <v>121</v>
      </c>
      <c r="B10" s="21" t="s">
        <v>24</v>
      </c>
      <c r="C10" s="22">
        <f t="shared" ref="C10:I10" si="2">+C11</f>
        <v>1688909000</v>
      </c>
      <c r="D10" s="22">
        <f t="shared" si="2"/>
        <v>-758357000</v>
      </c>
      <c r="E10" s="22">
        <f t="shared" si="2"/>
        <v>-758357000</v>
      </c>
      <c r="F10" s="22">
        <f t="shared" si="2"/>
        <v>930552000</v>
      </c>
      <c r="G10" s="22">
        <f>+G11</f>
        <v>133312200</v>
      </c>
      <c r="H10" s="22">
        <f t="shared" si="2"/>
        <v>1017381806</v>
      </c>
      <c r="I10" s="22">
        <f t="shared" si="2"/>
        <v>-86829806</v>
      </c>
      <c r="J10" s="19">
        <f t="shared" si="1"/>
        <v>109.33099987964133</v>
      </c>
    </row>
    <row r="11" spans="1:10" x14ac:dyDescent="0.25">
      <c r="A11" s="20">
        <v>12102</v>
      </c>
      <c r="B11" s="21" t="s">
        <v>25</v>
      </c>
      <c r="C11" s="22">
        <f>+C14+C13</f>
        <v>1688909000</v>
      </c>
      <c r="D11" s="22">
        <f>+D14+D13</f>
        <v>-758357000</v>
      </c>
      <c r="E11" s="22">
        <f>+E14+E13</f>
        <v>-758357000</v>
      </c>
      <c r="F11" s="22">
        <f>+F14+F13</f>
        <v>930552000</v>
      </c>
      <c r="G11" s="22">
        <f>+G14+G13+G12</f>
        <v>133312200</v>
      </c>
      <c r="H11" s="22">
        <f>+H14+H13+H12</f>
        <v>1017381806</v>
      </c>
      <c r="I11" s="22">
        <f>+I14+I13+I12</f>
        <v>-86829806</v>
      </c>
      <c r="J11" s="19">
        <f>+H11/F11*100</f>
        <v>109.33099987964133</v>
      </c>
    </row>
    <row r="12" spans="1:10" x14ac:dyDescent="0.25">
      <c r="A12" s="23">
        <v>12102040103</v>
      </c>
      <c r="B12" s="24" t="s">
        <v>38</v>
      </c>
      <c r="C12" s="25">
        <v>0</v>
      </c>
      <c r="D12" s="26">
        <v>0</v>
      </c>
      <c r="E12" s="26">
        <v>0</v>
      </c>
      <c r="F12" s="25">
        <v>0</v>
      </c>
      <c r="G12" s="25">
        <v>0</v>
      </c>
      <c r="H12" s="25">
        <v>11520868</v>
      </c>
      <c r="I12" s="25">
        <f>-11520868</f>
        <v>-11520868</v>
      </c>
      <c r="J12" s="27">
        <v>0</v>
      </c>
    </row>
    <row r="13" spans="1:10" x14ac:dyDescent="0.25">
      <c r="A13" s="23">
        <v>12102040106</v>
      </c>
      <c r="B13" s="24" t="s">
        <v>39</v>
      </c>
      <c r="C13" s="25">
        <v>0</v>
      </c>
      <c r="D13" s="26">
        <v>0</v>
      </c>
      <c r="E13" s="26">
        <v>0</v>
      </c>
      <c r="F13" s="25">
        <v>0</v>
      </c>
      <c r="G13" s="25">
        <v>0</v>
      </c>
      <c r="H13" s="25">
        <v>6583338</v>
      </c>
      <c r="I13" s="25">
        <v>-6583338</v>
      </c>
      <c r="J13" s="27">
        <v>0</v>
      </c>
    </row>
    <row r="14" spans="1:10" ht="38.25" x14ac:dyDescent="0.25">
      <c r="A14" s="23">
        <v>121020501010101</v>
      </c>
      <c r="B14" s="24" t="s">
        <v>26</v>
      </c>
      <c r="C14" s="25">
        <v>1688909000</v>
      </c>
      <c r="D14" s="26">
        <v>-758357000</v>
      </c>
      <c r="E14" s="26">
        <v>-758357000</v>
      </c>
      <c r="F14" s="25">
        <v>930552000</v>
      </c>
      <c r="G14" s="25">
        <v>133312200</v>
      </c>
      <c r="H14" s="25">
        <v>999277600</v>
      </c>
      <c r="I14" s="25">
        <v>-68725600</v>
      </c>
      <c r="J14" s="27">
        <f t="shared" si="1"/>
        <v>107.38546583103363</v>
      </c>
    </row>
    <row r="15" spans="1:10" x14ac:dyDescent="0.25">
      <c r="A15" s="20">
        <v>124</v>
      </c>
      <c r="B15" s="21" t="s">
        <v>27</v>
      </c>
      <c r="C15" s="28">
        <f t="shared" ref="C15:F15" si="3">+C16+C22</f>
        <v>22489106000</v>
      </c>
      <c r="D15" s="28">
        <f>+D16+D22</f>
        <v>33357000</v>
      </c>
      <c r="E15" s="28">
        <f>+E16+E22</f>
        <v>33357000</v>
      </c>
      <c r="F15" s="28">
        <f t="shared" si="3"/>
        <v>22522463000</v>
      </c>
      <c r="G15" s="28">
        <f>+G16+G22</f>
        <v>4120514870</v>
      </c>
      <c r="H15" s="28">
        <f>H16+H22</f>
        <v>19389564278</v>
      </c>
      <c r="I15" s="28">
        <f>+I16+I22</f>
        <v>3132898722</v>
      </c>
      <c r="J15" s="19">
        <f t="shared" si="1"/>
        <v>86.089892912688995</v>
      </c>
    </row>
    <row r="16" spans="1:10" ht="25.5" x14ac:dyDescent="0.25">
      <c r="A16" s="23">
        <v>12401</v>
      </c>
      <c r="B16" s="21" t="s">
        <v>28</v>
      </c>
      <c r="C16" s="28">
        <f t="shared" ref="C16" si="4">+C19</f>
        <v>22489106000</v>
      </c>
      <c r="D16" s="28">
        <f>+D19+D21</f>
        <v>33357000</v>
      </c>
      <c r="E16" s="28">
        <f>+E19+E21</f>
        <v>33357000</v>
      </c>
      <c r="F16" s="28">
        <f>+F19+F21</f>
        <v>22522463000</v>
      </c>
      <c r="G16" s="28">
        <f>G19+G20</f>
        <v>4120514870</v>
      </c>
      <c r="H16" s="28">
        <f>H19+H20</f>
        <v>19384011423</v>
      </c>
      <c r="I16" s="28">
        <f>+I19+I20+I21</f>
        <v>3138451577</v>
      </c>
      <c r="J16" s="19">
        <f t="shared" si="1"/>
        <v>86.065238171331444</v>
      </c>
    </row>
    <row r="17" spans="1:10" ht="25.5" x14ac:dyDescent="0.25">
      <c r="A17" s="23">
        <v>1240102</v>
      </c>
      <c r="B17" s="21" t="s">
        <v>40</v>
      </c>
      <c r="C17" s="28">
        <f>+C19</f>
        <v>22489106000</v>
      </c>
      <c r="D17" s="28">
        <f>+D22</f>
        <v>0</v>
      </c>
      <c r="E17" s="28">
        <f>+E18+E24</f>
        <v>-725000000</v>
      </c>
      <c r="F17" s="28">
        <f>F19</f>
        <v>22489106000</v>
      </c>
      <c r="G17" s="28">
        <f>+G19</f>
        <v>4120514870</v>
      </c>
      <c r="H17" s="28">
        <f>H18</f>
        <v>19373660923</v>
      </c>
      <c r="I17" s="28">
        <f>I19</f>
        <v>3115445077</v>
      </c>
      <c r="J17" s="19">
        <f t="shared" si="1"/>
        <v>86.146870057884911</v>
      </c>
    </row>
    <row r="18" spans="1:10" ht="17.25" customHeight="1" x14ac:dyDescent="0.25">
      <c r="A18" s="23">
        <v>124010201</v>
      </c>
      <c r="B18" s="21" t="s">
        <v>41</v>
      </c>
      <c r="C18" s="28">
        <f>+C19</f>
        <v>22489106000</v>
      </c>
      <c r="D18" s="28">
        <f>+D23</f>
        <v>-725000000</v>
      </c>
      <c r="E18" s="28">
        <f>+E23</f>
        <v>-725000000</v>
      </c>
      <c r="F18" s="28">
        <f>F19</f>
        <v>22489106000</v>
      </c>
      <c r="G18" s="28">
        <f>G19</f>
        <v>4120514870</v>
      </c>
      <c r="H18" s="28">
        <f>H19</f>
        <v>19373660923</v>
      </c>
      <c r="I18" s="28">
        <f>I19</f>
        <v>3115445077</v>
      </c>
      <c r="J18" s="19">
        <f t="shared" si="1"/>
        <v>86.146870057884911</v>
      </c>
    </row>
    <row r="19" spans="1:10" ht="25.5" x14ac:dyDescent="0.25">
      <c r="A19" s="23">
        <v>12401020201</v>
      </c>
      <c r="B19" s="24" t="s">
        <v>29</v>
      </c>
      <c r="C19" s="29">
        <v>22489106000</v>
      </c>
      <c r="D19" s="29">
        <v>0</v>
      </c>
      <c r="E19" s="29">
        <v>0</v>
      </c>
      <c r="F19" s="29">
        <v>22489106000</v>
      </c>
      <c r="G19" s="29">
        <v>4120514870</v>
      </c>
      <c r="H19" s="29">
        <v>19373660923</v>
      </c>
      <c r="I19" s="29">
        <v>3115445077</v>
      </c>
      <c r="J19" s="30">
        <f t="shared" si="1"/>
        <v>86.146870057884911</v>
      </c>
    </row>
    <row r="20" spans="1:10" ht="38.25" x14ac:dyDescent="0.25">
      <c r="A20" s="23">
        <v>1240103</v>
      </c>
      <c r="B20" s="24" t="s">
        <v>42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10350500</v>
      </c>
      <c r="I20" s="29">
        <v>-10350500</v>
      </c>
      <c r="J20" s="30">
        <v>0</v>
      </c>
    </row>
    <row r="21" spans="1:10" x14ac:dyDescent="0.25">
      <c r="A21" s="23">
        <v>124030303</v>
      </c>
      <c r="B21" s="23" t="s">
        <v>44</v>
      </c>
      <c r="C21" s="29">
        <v>0</v>
      </c>
      <c r="D21" s="29">
        <v>33357000</v>
      </c>
      <c r="E21" s="29">
        <v>33357000</v>
      </c>
      <c r="F21" s="29">
        <v>33357000</v>
      </c>
      <c r="G21" s="29">
        <v>0</v>
      </c>
      <c r="H21" s="29">
        <v>0</v>
      </c>
      <c r="I21" s="29">
        <v>33357000</v>
      </c>
      <c r="J21" s="29">
        <v>0</v>
      </c>
    </row>
    <row r="22" spans="1:10" x14ac:dyDescent="0.25">
      <c r="A22" s="23">
        <v>12409</v>
      </c>
      <c r="B22" s="24" t="s">
        <v>30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5552855</v>
      </c>
      <c r="I22" s="31">
        <v>-5552855</v>
      </c>
      <c r="J22" s="30">
        <v>0</v>
      </c>
    </row>
    <row r="23" spans="1:10" ht="17.25" customHeight="1" x14ac:dyDescent="0.25">
      <c r="A23" s="51" t="s">
        <v>31</v>
      </c>
      <c r="B23" s="52"/>
      <c r="C23" s="32">
        <f>+C10+C15</f>
        <v>24178015000</v>
      </c>
      <c r="D23" s="32">
        <f>+D10+D15</f>
        <v>-725000000</v>
      </c>
      <c r="E23" s="32">
        <f t="shared" ref="E23:I23" si="5">+E10+E15</f>
        <v>-725000000</v>
      </c>
      <c r="F23" s="32">
        <f t="shared" si="5"/>
        <v>23453015000</v>
      </c>
      <c r="G23" s="32">
        <f t="shared" si="5"/>
        <v>4253827070</v>
      </c>
      <c r="H23" s="32">
        <f t="shared" si="5"/>
        <v>20406946084</v>
      </c>
      <c r="I23" s="32">
        <f t="shared" si="5"/>
        <v>3046068916</v>
      </c>
      <c r="J23" s="32">
        <f>+H23/F23*100</f>
        <v>87.012036976908931</v>
      </c>
    </row>
    <row r="24" spans="1:10" ht="17.25" customHeight="1" x14ac:dyDescent="0.25">
      <c r="A24" s="44" t="s">
        <v>32</v>
      </c>
      <c r="B24" s="45"/>
      <c r="C24" s="33" t="s">
        <v>11</v>
      </c>
      <c r="D24" s="46" t="s">
        <v>12</v>
      </c>
      <c r="E24" s="46"/>
      <c r="F24" s="33" t="s">
        <v>11</v>
      </c>
      <c r="G24" s="46" t="s">
        <v>13</v>
      </c>
      <c r="H24" s="46"/>
      <c r="I24" s="33" t="s">
        <v>14</v>
      </c>
      <c r="J24" s="34" t="s">
        <v>15</v>
      </c>
    </row>
    <row r="25" spans="1:10" x14ac:dyDescent="0.25">
      <c r="A25" s="10" t="s">
        <v>16</v>
      </c>
      <c r="B25" s="35" t="s">
        <v>17</v>
      </c>
      <c r="C25" s="36" t="s">
        <v>18</v>
      </c>
      <c r="D25" s="36" t="s">
        <v>19</v>
      </c>
      <c r="E25" s="36" t="s">
        <v>20</v>
      </c>
      <c r="F25" s="36" t="s">
        <v>21</v>
      </c>
      <c r="G25" s="36" t="s">
        <v>19</v>
      </c>
      <c r="H25" s="36" t="s">
        <v>20</v>
      </c>
      <c r="I25" s="37" t="s">
        <v>22</v>
      </c>
      <c r="J25" s="37" t="s">
        <v>13</v>
      </c>
    </row>
    <row r="26" spans="1:10" x14ac:dyDescent="0.25">
      <c r="A26" s="38">
        <v>1250101</v>
      </c>
      <c r="B26" s="39" t="s">
        <v>33</v>
      </c>
      <c r="C26" s="25">
        <v>75399383000</v>
      </c>
      <c r="D26" s="40">
        <v>0</v>
      </c>
      <c r="E26" s="40">
        <v>-131000000</v>
      </c>
      <c r="F26" s="25">
        <v>75268383000</v>
      </c>
      <c r="G26" s="25">
        <v>10490257985</v>
      </c>
      <c r="H26" s="25">
        <v>60440077553</v>
      </c>
      <c r="I26" s="25">
        <v>14828305447</v>
      </c>
      <c r="J26" s="27">
        <f>+H26/F26*100</f>
        <v>80.299423401988051</v>
      </c>
    </row>
    <row r="27" spans="1:10" x14ac:dyDescent="0.25">
      <c r="A27" s="47" t="s">
        <v>34</v>
      </c>
      <c r="B27" s="48"/>
      <c r="C27" s="41">
        <f t="shared" ref="C27:I27" si="6">+C26</f>
        <v>75399383000</v>
      </c>
      <c r="D27" s="41">
        <f t="shared" si="6"/>
        <v>0</v>
      </c>
      <c r="E27" s="41">
        <f t="shared" si="6"/>
        <v>-131000000</v>
      </c>
      <c r="F27" s="41">
        <f t="shared" si="6"/>
        <v>75268383000</v>
      </c>
      <c r="G27" s="41">
        <f t="shared" si="6"/>
        <v>10490257985</v>
      </c>
      <c r="H27" s="41">
        <f t="shared" si="6"/>
        <v>60440077553</v>
      </c>
      <c r="I27" s="41">
        <f t="shared" si="6"/>
        <v>14828305447</v>
      </c>
      <c r="J27" s="19">
        <f>+H27/F27*100</f>
        <v>80.299423401988051</v>
      </c>
    </row>
    <row r="28" spans="1:10" x14ac:dyDescent="0.25">
      <c r="A28" s="49" t="s">
        <v>31</v>
      </c>
      <c r="B28" s="50"/>
      <c r="C28" s="42">
        <f t="shared" ref="C28:I28" si="7">+C10+C15+C27</f>
        <v>99577398000</v>
      </c>
      <c r="D28" s="42">
        <f t="shared" si="7"/>
        <v>-725000000</v>
      </c>
      <c r="E28" s="42">
        <f>+E10+E15+E27</f>
        <v>-856000000</v>
      </c>
      <c r="F28" s="42">
        <f t="shared" si="7"/>
        <v>98721398000</v>
      </c>
      <c r="G28" s="42">
        <f t="shared" si="7"/>
        <v>14744085055</v>
      </c>
      <c r="H28" s="42">
        <f t="shared" si="7"/>
        <v>80847023637</v>
      </c>
      <c r="I28" s="42">
        <f t="shared" si="7"/>
        <v>17874374363</v>
      </c>
      <c r="J28" s="42">
        <f>+H28/F28*100</f>
        <v>81.894123538445029</v>
      </c>
    </row>
    <row r="33" spans="2:9" x14ac:dyDescent="0.25">
      <c r="B33" s="1"/>
      <c r="C33" s="1" t="s">
        <v>35</v>
      </c>
      <c r="D33" s="2"/>
      <c r="E33" s="2"/>
      <c r="F33" s="2"/>
      <c r="G33" s="2"/>
      <c r="H33" s="1" t="s">
        <v>36</v>
      </c>
      <c r="I33" s="43"/>
    </row>
    <row r="34" spans="2:9" x14ac:dyDescent="0.25">
      <c r="B34" s="1"/>
      <c r="C34" s="1" t="s">
        <v>43</v>
      </c>
      <c r="D34" s="2"/>
      <c r="E34" s="2"/>
      <c r="F34" s="2"/>
      <c r="G34" s="2"/>
      <c r="H34" s="1" t="s">
        <v>37</v>
      </c>
      <c r="I34" s="43"/>
    </row>
  </sheetData>
  <mergeCells count="16">
    <mergeCell ref="A23:B23"/>
    <mergeCell ref="A1:J1"/>
    <mergeCell ref="A2:J2"/>
    <mergeCell ref="A3:J3"/>
    <mergeCell ref="A4:J4"/>
    <mergeCell ref="B5:H5"/>
    <mergeCell ref="I5:J5"/>
    <mergeCell ref="B6:H6"/>
    <mergeCell ref="A7:B7"/>
    <mergeCell ref="D7:E7"/>
    <mergeCell ref="G7:H7"/>
    <mergeCell ref="A24:B24"/>
    <mergeCell ref="D24:E24"/>
    <mergeCell ref="G24:H24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paperSize="41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2022-01-24T17:14:55Z</dcterms:modified>
</cp:coreProperties>
</file>