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5"/>
  <workbookPr defaultThemeVersion="166925"/>
  <mc:AlternateContent xmlns:mc="http://schemas.openxmlformats.org/markup-compatibility/2006">
    <mc:Choice Requires="x15">
      <x15ac:absPath xmlns:x15ac="http://schemas.microsoft.com/office/spreadsheetml/2010/11/ac" url="C:\Users\user\Documents\carpeta sin título\Documents\IDIPRON\Evidencias contrato César Diaz\Evidencias febrero\Formulación de Riesgos Fiscales AÑO 2026\"/>
    </mc:Choice>
  </mc:AlternateContent>
  <xr:revisionPtr revIDLastSave="24" documentId="13_ncr:1_{CDAB9380-7D3F-4B62-812D-EA86A287866C}" xr6:coauthVersionLast="47" xr6:coauthVersionMax="47" xr10:uidLastSave="{DE02FAA6-1B9D-4C18-91A4-A0F48B0036B3}"/>
  <bookViews>
    <workbookView xWindow="-108" yWindow="-108" windowWidth="23256" windowHeight="12456" tabRatio="789" firstSheet="1" activeTab="1" xr2:uid="{E9951750-6718-4E65-99C4-7D8C6E70D595}"/>
  </bookViews>
  <sheets>
    <sheet name="CONTROL DE CAMBIOS" sheetId="10" r:id="rId1"/>
    <sheet name="Riesgos Fiscal #1  " sheetId="9" r:id="rId2"/>
    <sheet name="Datos" sheetId="5" r:id="rId3"/>
    <sheet name="Instructivo" sheetId="4" r:id="rId4"/>
  </sheets>
  <definedNames>
    <definedName name="_xlnm.Print_Area" localSheetId="1">'Riesgos Fiscal #1  '!$A$1:$BB$19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17" i="9" l="1"/>
  <c r="AA17" i="9" l="1"/>
  <c r="X17" i="9"/>
  <c r="AK17" i="9" s="1"/>
  <c r="AJ17" i="9" s="1"/>
  <c r="K17" i="9"/>
  <c r="H17" i="9"/>
  <c r="I17" i="9" s="1"/>
  <c r="AI17" i="9" l="1"/>
  <c r="N17" i="9"/>
  <c r="O17" i="9" s="1"/>
  <c r="AG17" i="9"/>
  <c r="AH17" i="9" s="1"/>
  <c r="AL17" i="9" s="1"/>
  <c r="AM17" i="9" s="1"/>
  <c r="X41" i="4" l="1"/>
  <c r="Z41" i="4" s="1"/>
  <c r="Y41"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D6BA5C69-5E8F-4351-A1D1-802BC405E2D8}">
      <text>
        <r>
          <rPr>
            <b/>
            <sz val="9"/>
            <color indexed="81"/>
            <rFont val="Tahoma"/>
            <family val="2"/>
          </rPr>
          <t>ACEPTAR EL RIESGO
REDUCIR EL RIESGO
EVITAR EL RIESGO</t>
        </r>
      </text>
    </comment>
  </commentList>
</comments>
</file>

<file path=xl/sharedStrings.xml><?xml version="1.0" encoding="utf-8"?>
<sst xmlns="http://schemas.openxmlformats.org/spreadsheetml/2006/main" count="352" uniqueCount="270">
  <si>
    <t>CONTROL DE CAMBIOS</t>
  </si>
  <si>
    <t>A continuación se presentan los cambios realizados de los riesgos en el proceso</t>
  </si>
  <si>
    <t xml:space="preserve">FECHA </t>
  </si>
  <si>
    <t>CAMBIO REALIZADO</t>
  </si>
  <si>
    <t>No requiere modificación</t>
  </si>
  <si>
    <t>Se podrán incluir más filas de acuerdo a la cambios realizados</t>
  </si>
  <si>
    <t xml:space="preserve">DIRECCIONAMIENTO ESTRATÉGICO </t>
  </si>
  <si>
    <t>CÓDIGO</t>
  </si>
  <si>
    <t>E-DES-FT-015</t>
  </si>
  <si>
    <t>VERSIÓN</t>
  </si>
  <si>
    <t>12</t>
  </si>
  <si>
    <t>MAPA DE RIESGOS DE GESTIÓN Y RIESGOS FISCALES</t>
  </si>
  <si>
    <t>PÁGINA</t>
  </si>
  <si>
    <t>1 DE 1</t>
  </si>
  <si>
    <t>VIGENTE DESDE</t>
  </si>
  <si>
    <t>Proceso</t>
  </si>
  <si>
    <t>GESTIÓN DE TICS</t>
  </si>
  <si>
    <t>Objetivo del Proceso</t>
  </si>
  <si>
    <t>Garantizar la implementación, administración y prestación de los servicios para la optimización de las herramientas informáticas, actividades de mantenimiento preventivo y correctivo de los activos de información, plataforma de comunicaciones y desarrollo de aplicaciones a la medida, así como salvaguardar la información en sus criterios de confidencialidad, integridad y disponibilidad con el fin de garantizar la ejecución de los servicios informáticos que aporten al cumplimiento de la misión del Instituto.</t>
  </si>
  <si>
    <t>Alcance</t>
  </si>
  <si>
    <t>Inicia con el diagnóstico de necesidades en los recursos de tecnologías de información (hardware, software y datos), elaboración del plan estratégico de TICS y solicitud de los servicios y finaliza con la adopción de buenas prácticas que permiten controlar el adecuado procesamiento de la información del Instituto en sus criterios de confidencialidad, integridad y disponibilidad</t>
  </si>
  <si>
    <t>IDENTIFICACIÓN DEL RIESGO</t>
  </si>
  <si>
    <t>VALORACIÓN DEL RIESGO</t>
  </si>
  <si>
    <t>GESTIÓN DEL RIESGO</t>
  </si>
  <si>
    <t xml:space="preserve">MONITOREO </t>
  </si>
  <si>
    <t>SEGUIMIENTO Y EVALUACIÓN</t>
  </si>
  <si>
    <t>Atributos de eficiencia</t>
  </si>
  <si>
    <t>Atributos informativos</t>
  </si>
  <si>
    <t>No. De Riesgo</t>
  </si>
  <si>
    <t>Impacto</t>
  </si>
  <si>
    <t>Causa Inmediata</t>
  </si>
  <si>
    <t>Causa Raíz</t>
  </si>
  <si>
    <t>Descripción del Riesgo</t>
  </si>
  <si>
    <t>Clasificación Riesgo</t>
  </si>
  <si>
    <t>Frecuencia con la que se realiza la actividad</t>
  </si>
  <si>
    <t>Probabilidad 
Inherente</t>
  </si>
  <si>
    <t>%</t>
  </si>
  <si>
    <t>Criterios de Impacto</t>
  </si>
  <si>
    <t>Observación de Impacto</t>
  </si>
  <si>
    <t>Impacto
 Inherente</t>
  </si>
  <si>
    <t>Zona de riesgo</t>
  </si>
  <si>
    <t>Zona de riesgo
inherente</t>
  </si>
  <si>
    <t>No. De control</t>
  </si>
  <si>
    <r>
      <rPr>
        <b/>
        <sz val="12"/>
        <color theme="1"/>
        <rFont val="Times New Roman"/>
        <family val="1"/>
      </rPr>
      <t>RESPONSABLE DEL CONTROL</t>
    </r>
    <r>
      <rPr>
        <sz val="12"/>
        <color theme="1"/>
        <rFont val="Times New Roman"/>
        <family val="1"/>
      </rPr>
      <t xml:space="preserve">
(Persona asignada para ejecutar el control. Debe tener la autoridad, competencias y conocimientos para ejecutar el control)</t>
    </r>
  </si>
  <si>
    <r>
      <rPr>
        <b/>
        <sz val="12"/>
        <color theme="1"/>
        <rFont val="Times New Roman"/>
        <family val="1"/>
      </rPr>
      <t>PERIODICIDAD DEL CONTROL</t>
    </r>
    <r>
      <rPr>
        <sz val="12"/>
        <color theme="1"/>
        <rFont val="Times New Roman"/>
        <family val="1"/>
      </rPr>
      <t xml:space="preserve">
(La periodicidad debe prevenir o detectar el riesgo de manera oportuna)</t>
    </r>
  </si>
  <si>
    <r>
      <rPr>
        <b/>
        <sz val="12"/>
        <color theme="1"/>
        <rFont val="Times New Roman"/>
        <family val="1"/>
      </rPr>
      <t>PROPÓSITO DEL CONTROL</t>
    </r>
    <r>
      <rPr>
        <sz val="12"/>
        <color theme="1"/>
        <rFont val="Times New Roman"/>
        <family val="1"/>
      </rPr>
      <t xml:space="preserve">
 (Validar, verificar, conciliar, comparar, revisar, cotejar…)
El control ayuda a mitigar las causas de los riesgos o detectar su materialización</t>
    </r>
  </si>
  <si>
    <r>
      <rPr>
        <b/>
        <sz val="12"/>
        <color theme="1"/>
        <rFont val="Times New Roman"/>
        <family val="1"/>
      </rPr>
      <t>CÓMO SE REALIZA LA ACTIVIDAD DE CONTROL</t>
    </r>
    <r>
      <rPr>
        <sz val="12"/>
        <color theme="1"/>
        <rFont val="Times New Roman"/>
        <family val="1"/>
      </rPr>
      <t xml:space="preserve">
(EL control debe indicar el cómo se realiza, de tal forma que se pueda evaluar si la fuente u origen de la información que sirve para ejecutar el control, es confiable para la mitigación del riesgo)</t>
    </r>
  </si>
  <si>
    <r>
      <rPr>
        <b/>
        <sz val="12"/>
        <color theme="1"/>
        <rFont val="Times New Roman"/>
        <family val="1"/>
      </rPr>
      <t xml:space="preserve">CÓMO SE ACTÚA EN CASO DE OBSERVACIONES O DESVIACIONES </t>
    </r>
    <r>
      <rPr>
        <sz val="12"/>
        <color theme="1"/>
        <rFont val="Times New Roman"/>
        <family val="1"/>
      </rPr>
      <t xml:space="preserve">
(Qué se hace cuando se detectan observaciones o desviaciones como resultado de la ejecución de un control?)</t>
    </r>
  </si>
  <si>
    <r>
      <rPr>
        <b/>
        <sz val="12"/>
        <color theme="1"/>
        <rFont val="Times New Roman"/>
        <family val="1"/>
      </rPr>
      <t>EVIDENCIA DE LA EJECUCIÓN DEL CONTROL</t>
    </r>
    <r>
      <rPr>
        <sz val="12"/>
        <color theme="1"/>
        <rFont val="Times New Roman"/>
        <family val="1"/>
      </rPr>
      <t xml:space="preserve">
(El control debe dejar evidencia de su ejecución. Esta evidencia ayuda a que se pueda revisar la misma información por parte de un tercero y llegue a la misma conclusión de quien ejecutó el control)</t>
    </r>
  </si>
  <si>
    <t>Afectación</t>
  </si>
  <si>
    <t>Tipo de control</t>
  </si>
  <si>
    <t>Implementación</t>
  </si>
  <si>
    <t>Calificación</t>
  </si>
  <si>
    <t>Documentación
Estado/Nombre</t>
  </si>
  <si>
    <t>Frecuencia</t>
  </si>
  <si>
    <t xml:space="preserve">Evidencia
</t>
  </si>
  <si>
    <t xml:space="preserve">Probabilidad Residual </t>
  </si>
  <si>
    <t>Probabilidad Residual Final</t>
  </si>
  <si>
    <t>Impacto Residual Final</t>
  </si>
  <si>
    <t>Zona de Riesgo Final</t>
  </si>
  <si>
    <t>Tratamiento</t>
  </si>
  <si>
    <t>Plan de Acción</t>
  </si>
  <si>
    <t>Responsable</t>
  </si>
  <si>
    <t>Fecha implementación</t>
  </si>
  <si>
    <t>Fecha Del Monitoreo</t>
  </si>
  <si>
    <t>Reporte De La Ejecución De Los Controles</t>
  </si>
  <si>
    <t>Reporte De La Ejecución De Las Acciones Para El Fortalecimiento Del Riesgo</t>
  </si>
  <si>
    <t>Reporte De Las Acciones Desarrolladas En Caso De Que Se Haya Materializado El Riesgo</t>
  </si>
  <si>
    <t>Observaciones Del Monitoreo</t>
  </si>
  <si>
    <t xml:space="preserve">OBSERVACIONES OFICINA ASESORA DE PLANEACIÓN </t>
  </si>
  <si>
    <t>OBSERVACIONES OFICINA DE CONTROL INTERNO</t>
  </si>
  <si>
    <t>Económico</t>
  </si>
  <si>
    <t>Falta de seguimiento al vencimiento de licencias</t>
  </si>
  <si>
    <t>Demora en los procesos Administrativos</t>
  </si>
  <si>
    <t>Posibilidad de efecto dañoso por no renovación oportuna de licencias de software  necesarios para la operación de la entidad, lo que puede generar indisponibilidad del servicio por la suspensión del uso legal de las herramientas informaticas necesarias para el desarrollo de funciones institucionales  por falta de seguimiento al vencimiento de licencia y/o por demora en procesos administrativos</t>
  </si>
  <si>
    <t>Afectación Menor a 700 SMLMV</t>
  </si>
  <si>
    <t>Moderado</t>
  </si>
  <si>
    <t xml:space="preserve">El/la contratista o funcionario/a asignado </t>
  </si>
  <si>
    <t>Mensualmente</t>
  </si>
  <si>
    <t>Verificar en el PAA las fechas de vencimiento y renovación de software o servicios.</t>
  </si>
  <si>
    <t>Se realiza el seguimiento a la Matriz de seguimiento al Plan Anual de Adquisiciones, donde se revisan las fechas de vencimiento y renovación de software o servicios, adelantando los procesos definidos en el PAA.</t>
  </si>
  <si>
    <t>Cuando no se han realizado los seguimientos del PAA con la periodicidad requerida, inmediatamente se procede a realizar el seguimiento y generar las alertas que correspondan.</t>
  </si>
  <si>
    <t>Matriz de seguimiento al Plan Anual de Adquisiciones</t>
  </si>
  <si>
    <t>Preventivo</t>
  </si>
  <si>
    <t>Manual</t>
  </si>
  <si>
    <t>Documentado</t>
  </si>
  <si>
    <t>Caracterización del Proceso</t>
  </si>
  <si>
    <t>Continua</t>
  </si>
  <si>
    <t>Con registro</t>
  </si>
  <si>
    <t>REDUCIR EL RIESGO</t>
  </si>
  <si>
    <t>No aplica</t>
  </si>
  <si>
    <r>
      <rPr>
        <sz val="11"/>
        <color rgb="FF000000"/>
        <rFont val="Times New Roman"/>
      </rPr>
      <t xml:space="preserve">Desde la Oficina de TIC se dispone del recurso denominado “Matriz de seguimiento al Plan Anual de Adquisiciones”, el cual consolida los diferentes instrumentos utilizados para el control del vencimiento del licenciamiento, la gestión de servicios tecnológicos y la ejecución del Plan Anual de Adquisiciones. Este plan integra las iniciativas previstas para la vigencia, asociadas a los servicios tecnológicos que el IDIPRON pone a disposición de sus funcionarios y colaboradores, para el cumplimiento de su misionalidad.
De igual manera, la matriz facilita el control, seguimiento y adecuada utilización de los recursos presupuestales que respaldan dichas iniciativas.
</t>
    </r>
    <r>
      <rPr>
        <b/>
        <sz val="11"/>
        <color rgb="FF000000"/>
        <rFont val="Times New Roman"/>
      </rPr>
      <t xml:space="preserve">Anexo:
</t>
    </r>
    <r>
      <rPr>
        <sz val="11"/>
        <color rgb="FF000000"/>
        <rFont val="Times New Roman"/>
      </rPr>
      <t xml:space="preserve"> Matriz de seguimiento al Plan Anual de Adquisiciones PAA</t>
    </r>
  </si>
  <si>
    <r>
      <rPr>
        <sz val="11"/>
        <color rgb="FF000000"/>
        <rFont val="Times New Roman"/>
      </rPr>
      <t xml:space="preserve">Teniendo en cuenta el compromiso adquirido por el proceso, se presento el primer seguimiento a la ejecucion del plan anual de adquisiciones a la Direccion de la entidad. 
</t>
    </r>
    <r>
      <rPr>
        <b/>
        <sz val="11"/>
        <color rgb="FF000000"/>
        <rFont val="Times New Roman"/>
      </rPr>
      <t>Anexo:</t>
    </r>
    <r>
      <rPr>
        <sz val="11"/>
        <color rgb="FF000000"/>
        <rFont val="Times New Roman"/>
      </rPr>
      <t xml:space="preserve"> 
Seguimiento a la ejecucion del Plan Anual de Aquisiciones Primer Cuatrimestre 2026</t>
    </r>
  </si>
  <si>
    <t xml:space="preserve">No aplica </t>
  </si>
  <si>
    <t xml:space="preserve">Ninguna </t>
  </si>
  <si>
    <t xml:space="preserve">
Control No. 1: Se evidencia la aplicación del control con el seguimiento realizado al PAA de la Oficina de TICS en donde se verifica el estado de los contratos relacionados con tecnología 
Accion de Fortalecimiento: El proceso no formula acciones de fortalecimiento por cuanto el riesgo se encuentra en zona baja</t>
  </si>
  <si>
    <t>Se evidenció la ejecución de la actividad de control mediante la revisión y diligenciamiento de la Matriz de Seguimiento al Plan Anual de Adquisiciones (PAA) GTICS 2026, correspondiente al corte de abril de 2026, la cual permitió realizar el seguimiento al estado de las adquisiciones programadas, verificar su avance y controlar el cumplimiento de las actividades previstas en el marco de la gestión contractual y de adquisiciones del área.
Acción de fortalecimiento:
 Se evidenció la ejecución de la actividad de fortalecimiento al control, con la presentación al seguimiento del PAA 2026
No se materializóel riesgo
RECOMENDACIONES: 
Continuar con la ejecución de la actividad de control y realizar la accion de fortalecimiento con el fin de mitigar la materialización del riesgo</t>
  </si>
  <si>
    <t xml:space="preserve">Se podrán incluir más filas de acuerdo a la cantidad de riesgos que se requieran relacionar </t>
  </si>
  <si>
    <t>Vr. 02; 13/03/2024</t>
  </si>
  <si>
    <t>area de impacto</t>
  </si>
  <si>
    <t>PROBABILIDAD DE OCURRENCIA</t>
  </si>
  <si>
    <t>IMPACTO</t>
  </si>
  <si>
    <t>CONDICIONES RIESGO INHERENTE</t>
  </si>
  <si>
    <t>AFECTACIÓN ECONÓMICA O PRESUPUESTAL</t>
  </si>
  <si>
    <t>MUY BAJA</t>
  </si>
  <si>
    <t>LEVE</t>
  </si>
  <si>
    <t>MUY BAJA - LEVE</t>
  </si>
  <si>
    <t>BAJO</t>
  </si>
  <si>
    <t>Afectación Menor o igual a 700 SMLMV</t>
  </si>
  <si>
    <t>Leve</t>
  </si>
  <si>
    <t>Reputacional</t>
  </si>
  <si>
    <t>BAJA</t>
  </si>
  <si>
    <t>MENOR</t>
  </si>
  <si>
    <t>MUY BAJA - MENOR</t>
  </si>
  <si>
    <t>Afectación mayor a 700 y menor o igual a 1500 SMLMV</t>
  </si>
  <si>
    <t>Menor</t>
  </si>
  <si>
    <t>Económico y Reputacional</t>
  </si>
  <si>
    <t>MEDIA</t>
  </si>
  <si>
    <t>MODERADO</t>
  </si>
  <si>
    <t>MUY BAJA - MODERADO</t>
  </si>
  <si>
    <t>Afectación mayor a 1500 y menor o igual a 2300 SMLMV</t>
  </si>
  <si>
    <t>ALTA</t>
  </si>
  <si>
    <t>MAYOR</t>
  </si>
  <si>
    <t>MUY BAJA - MAYOR</t>
  </si>
  <si>
    <t>ALTO</t>
  </si>
  <si>
    <t>Afectación mayor a 2300 y menor o igual a 3000 SMLMV</t>
  </si>
  <si>
    <t>Mayor</t>
  </si>
  <si>
    <t>MUY ALTA</t>
  </si>
  <si>
    <t>CATASTRÓFICO</t>
  </si>
  <si>
    <t>MUY BAJA - CATASTRÓFICO</t>
  </si>
  <si>
    <t>EXTREMO</t>
  </si>
  <si>
    <t xml:space="preserve">Afectación mayor a 3000 SMLMV </t>
  </si>
  <si>
    <t>Catastrófico</t>
  </si>
  <si>
    <t>BAJA - LEVE</t>
  </si>
  <si>
    <t>BAJA - MENOR</t>
  </si>
  <si>
    <t>AFECTACIÓN REPUTACIONAL</t>
  </si>
  <si>
    <t>BAJA - MODERADO</t>
  </si>
  <si>
    <t>El riesgo afecta la imagen de algún área de la organización.</t>
  </si>
  <si>
    <t>BAJA - MAYOR</t>
  </si>
  <si>
    <t>El riesgo afecta la imagen de la entidad internamente, de conocimiento general nivel interno, de junta directiva y/o de proveedores</t>
  </si>
  <si>
    <t>BAJA - CATASTRÓFICO</t>
  </si>
  <si>
    <t>El riesgo afecta la imagen de la entidad con algunos usuarios de relevancia frente al logro de los objetivos.</t>
  </si>
  <si>
    <t>MEDIA - LEVE</t>
  </si>
  <si>
    <t>El riesgo afecta la imagen de la entidad con efecto publicitario sostenido a nivel de sector administrativo o distrital</t>
  </si>
  <si>
    <t>MEDIA - MENOR</t>
  </si>
  <si>
    <t>El riesgo afecta la imagen de la entidad a nivel nacional, con efecto publicitario sostenido a nivel país</t>
  </si>
  <si>
    <t>MEDIA - MODERADO</t>
  </si>
  <si>
    <t>MEDIA - MAYOR</t>
  </si>
  <si>
    <t>MEDIA - CATASTRÓFICO</t>
  </si>
  <si>
    <t>ALTA - LEVE</t>
  </si>
  <si>
    <t>TIPO DE CONTROL</t>
  </si>
  <si>
    <t>ALTA - MENOR</t>
  </si>
  <si>
    <t>ALTA - MODERADO</t>
  </si>
  <si>
    <t>Detectivo</t>
  </si>
  <si>
    <t>ALTA - MAYOR</t>
  </si>
  <si>
    <t>Correctivo</t>
  </si>
  <si>
    <t>ALTA - CATASTRÓFICO</t>
  </si>
  <si>
    <t>MUY ALTA - LEVE</t>
  </si>
  <si>
    <t>IMPLEMENTACIÓN</t>
  </si>
  <si>
    <t>MUY ALTA - MENOR</t>
  </si>
  <si>
    <t>Automático</t>
  </si>
  <si>
    <t>MUY ALTA - MODERADO</t>
  </si>
  <si>
    <t>MUY ALTA - MAYOR</t>
  </si>
  <si>
    <t>MUY ALTA - CATASTRÓFICO</t>
  </si>
  <si>
    <t>DOCUMENTACIÓN</t>
  </si>
  <si>
    <t>Sin documentar</t>
  </si>
  <si>
    <t>FRECUENCIA</t>
  </si>
  <si>
    <t>Aleatoria</t>
  </si>
  <si>
    <t>EVIDENCIA</t>
  </si>
  <si>
    <t>Sin registro</t>
  </si>
  <si>
    <t>CLASIFICACIÓN DEL RIESGO</t>
  </si>
  <si>
    <t xml:space="preserve">DESCRIPCIÓN </t>
  </si>
  <si>
    <t>Ejecución y administración de procesos</t>
  </si>
  <si>
    <t>Pérdidas derivadas de errores en la ejecución y administración de procesos y sus
procedimientos</t>
  </si>
  <si>
    <t>Fraude Externo</t>
  </si>
  <si>
    <t>Pérdida derivada de actos de fraude por personas ajenas a la organización (no
participa personal de la entidad).</t>
  </si>
  <si>
    <t>Fraude Interno</t>
  </si>
  <si>
    <t>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</si>
  <si>
    <t>Fallas Tecnológicas</t>
  </si>
  <si>
    <t>Errores en hardware, software, telecomunicaciones, interrupción de servicios
básicos.</t>
  </si>
  <si>
    <t>Relaciones Laborales</t>
  </si>
  <si>
    <t>Pérdidas que surgen de acciones contrarias a las leyes o acuerdos de empleo,
salud o seguridad, del pago de demandas por daños personales o de
discriminación</t>
  </si>
  <si>
    <t>Usuarios, productos y prácticas</t>
  </si>
  <si>
    <t>Fallas negligentes o involuntarias de las obligaciones frente a los usuarios y que
impiden satisfacer una obligación profesional frente a éstos.</t>
  </si>
  <si>
    <t>Daños a activos fijos / eventos externos</t>
  </si>
  <si>
    <t>Pérdida por daños o extravíos de los activos fijos por desastres naturales u otros
riesgos/eventos externos como atentados, vandalismo, orden público, negligencia
en el mantenimiento de los activos.</t>
  </si>
  <si>
    <t>ORIENTACIÓN PARA LA VALORACIÓN DE RIESGOS</t>
  </si>
  <si>
    <t>Para un adecuado diligenciamiento siga las siguientes pasos:</t>
  </si>
  <si>
    <t>PASO</t>
  </si>
  <si>
    <t>PROBABILIDAD</t>
  </si>
  <si>
    <t>Tabla 1. PROBABILIDAD para riesgos de Gestión, Fiscal, Seguridad de Información</t>
  </si>
  <si>
    <t>Tabla 2. PROBABILIDAD para riesgos de corrupción</t>
  </si>
  <si>
    <t>Medición</t>
  </si>
  <si>
    <t>La actividad que conlleva el riesgo se ejecuta más de 5000 veces por año</t>
  </si>
  <si>
    <t>CASI SEGURO</t>
  </si>
  <si>
    <t>Fr: El evento se presentó más de una vez en el último año
Fac: Se espera que el evento ocurra en la mayoría de las circunstancias</t>
  </si>
  <si>
    <t>La actividad que conlleva el riesgo se ejecuta mínimo 500 veces al año y máximo 5000 veces por año</t>
  </si>
  <si>
    <t>PROBABLE</t>
  </si>
  <si>
    <t>Fr: El evento se presentó una vez en el último año
Fac: Es viable que el evento ocurra en la mayoría de las circunstancias</t>
  </si>
  <si>
    <t>La actividad que conlleva el riesgo se ejecuta de 24 a 500 veces por año</t>
  </si>
  <si>
    <t>POSIBLE</t>
  </si>
  <si>
    <t xml:space="preserve">Fr: El evento se presentó al menos una vez en los últimos dos (2) años
Fac: El evento podrá ocurrir en algún momento </t>
  </si>
  <si>
    <t xml:space="preserve">La actividad que conlleva el riesgo se ejecuta de 3 a 24 veces por año </t>
  </si>
  <si>
    <t>IMPROBABLE</t>
  </si>
  <si>
    <t>Fr: El evento se presentó al menos una vez en los últimos cinco (5) años
Fac: El evento puede ocurrir en algún momento (Corrupción)</t>
  </si>
  <si>
    <t>La actividad que conlleva el riesgo se ejecuta como máximos 2 veces por año</t>
  </si>
  <si>
    <t>RARA VEZ</t>
  </si>
  <si>
    <t>Fr: El evento no se ha presentado en los últimos cinco (5) años
Fac: El evento puede ocurrir solo en circunstancias excepcionales (Corrupción)</t>
  </si>
  <si>
    <t>Fuente: Guia de administracion de riesgos del DAFP</t>
  </si>
  <si>
    <t>Tabla 3. IMPACTO para riesgos de Gestión, Fiscal, Seguridad de Información</t>
  </si>
  <si>
    <t>ESCALA</t>
  </si>
  <si>
    <t>Afectación Económica</t>
  </si>
  <si>
    <t xml:space="preserve">Mayor a 3000 SMLMV </t>
  </si>
  <si>
    <t>Entre 2300 y 3000 SMLMV</t>
  </si>
  <si>
    <t>El riesgo afecta la imagen de la entidad con efecto publicitario sostenido a nivel de sector administrativo, nivel departamental o municipal.</t>
  </si>
  <si>
    <t xml:space="preserve">Entre 1500 y 2300 SMLMV </t>
  </si>
  <si>
    <t>El riesgo afecta la imagen de la entidad con algunos usuarios de relevancia frente al logro de los objetivos</t>
  </si>
  <si>
    <t xml:space="preserve">Entre 700 y 1500 SMLMV </t>
  </si>
  <si>
    <t>El riesgo afecta la imagen de la entidad internamente, de conocimiento general nivel interno, de junta directiva y accionistas y/o de proveedores.</t>
  </si>
  <si>
    <t>Afectación menor a 700 SMLMV</t>
  </si>
  <si>
    <t>Para la calificación de impacto SOLO PARA RIESGOS DE CORRUPCIÓN debe responder SI o NO a cada una de las 19 preguntas:</t>
  </si>
  <si>
    <t>Número</t>
  </si>
  <si>
    <t>RIESGO</t>
  </si>
  <si>
    <t>TIPO DE RIESGO</t>
  </si>
  <si>
    <r>
      <t xml:space="preserve">1. </t>
    </r>
    <r>
      <rPr>
        <sz val="12"/>
        <color theme="1"/>
        <rFont val="Arial"/>
        <family val="2"/>
      </rPr>
      <t>¿Afectar al grupo de funcionarios del proceso?</t>
    </r>
  </si>
  <si>
    <r>
      <t xml:space="preserve">2. </t>
    </r>
    <r>
      <rPr>
        <sz val="12"/>
        <color theme="1"/>
        <rFont val="Arial"/>
        <family val="2"/>
      </rPr>
      <t>¿Afectar el cumplimiento de metas y objetivos de la dependencia?</t>
    </r>
  </si>
  <si>
    <r>
      <t xml:space="preserve">3. </t>
    </r>
    <r>
      <rPr>
        <sz val="12"/>
        <color theme="1"/>
        <rFont val="Arial"/>
        <family val="2"/>
      </rPr>
      <t>¿Afectar el cumplimiento de la misión de la Entidad?</t>
    </r>
  </si>
  <si>
    <r>
      <t xml:space="preserve">4. </t>
    </r>
    <r>
      <rPr>
        <sz val="12"/>
        <color theme="1"/>
        <rFont val="Arial"/>
        <family val="2"/>
      </rPr>
      <t>¿Afectar el cumplimiento de la misión del sector al que pertenece la Entidad?</t>
    </r>
  </si>
  <si>
    <r>
      <t>5.</t>
    </r>
    <r>
      <rPr>
        <sz val="12"/>
        <color theme="1"/>
        <rFont val="Arial"/>
        <family val="2"/>
      </rPr>
      <t xml:space="preserve"> ¿Genera perdida de confianza de la Entidad, afectando su reputación?</t>
    </r>
  </si>
  <si>
    <r>
      <t xml:space="preserve">6. </t>
    </r>
    <r>
      <rPr>
        <sz val="12"/>
        <color theme="1"/>
        <rFont val="Arial"/>
        <family val="2"/>
      </rPr>
      <t>¿Generar perdida de recursos economicos?</t>
    </r>
  </si>
  <si>
    <r>
      <t xml:space="preserve">7. </t>
    </r>
    <r>
      <rPr>
        <sz val="12"/>
        <color theme="1"/>
        <rFont val="Arial"/>
        <family val="2"/>
      </rPr>
      <t>¿Afectar la generación de los productos de prestación de servicios?</t>
    </r>
  </si>
  <si>
    <r>
      <t xml:space="preserve">8. </t>
    </r>
    <r>
      <rPr>
        <sz val="12"/>
        <color theme="1"/>
        <rFont val="Arial"/>
        <family val="2"/>
      </rPr>
      <t>¿Dar lugar al detrimento de la calidad de vida de la comunidad por la perdida del bien o servicios o los recursos publicos?</t>
    </r>
  </si>
  <si>
    <r>
      <t xml:space="preserve">9. </t>
    </r>
    <r>
      <rPr>
        <sz val="12"/>
        <color theme="1"/>
        <rFont val="Arial"/>
        <family val="2"/>
      </rPr>
      <t>¿Generar perdida de información de la Entidad?</t>
    </r>
  </si>
  <si>
    <r>
      <t xml:space="preserve">10. </t>
    </r>
    <r>
      <rPr>
        <sz val="12"/>
        <color theme="1"/>
        <rFont val="Arial"/>
        <family val="2"/>
      </rPr>
      <t>¿Generar intervención de los organos de control, de la Fiscalia, u otro entre?</t>
    </r>
  </si>
  <si>
    <r>
      <t xml:space="preserve">11. </t>
    </r>
    <r>
      <rPr>
        <sz val="12"/>
        <color theme="1"/>
        <rFont val="Arial"/>
        <family val="2"/>
      </rPr>
      <t>¿Dar lugar a procesos sancionatorios?</t>
    </r>
  </si>
  <si>
    <r>
      <t xml:space="preserve">12. </t>
    </r>
    <r>
      <rPr>
        <sz val="12"/>
        <color theme="1"/>
        <rFont val="Arial"/>
        <family val="2"/>
      </rPr>
      <t>¿Dar lugar a procesos disciplinarios?</t>
    </r>
  </si>
  <si>
    <r>
      <t xml:space="preserve">13. </t>
    </r>
    <r>
      <rPr>
        <sz val="12"/>
        <color theme="1"/>
        <rFont val="Arial"/>
        <family val="2"/>
      </rPr>
      <t>¿Dar lugar a procesos fiscales?</t>
    </r>
  </si>
  <si>
    <r>
      <t xml:space="preserve">14. </t>
    </r>
    <r>
      <rPr>
        <sz val="12"/>
        <color theme="1"/>
        <rFont val="Arial"/>
        <family val="2"/>
      </rPr>
      <t>¿Dar lugar a procesos penales?</t>
    </r>
  </si>
  <si>
    <r>
      <t xml:space="preserve">15. </t>
    </r>
    <r>
      <rPr>
        <sz val="12"/>
        <color theme="1"/>
        <rFont val="Arial"/>
        <family val="2"/>
      </rPr>
      <t>¿Generar Perdida de Credibilidad del sector?</t>
    </r>
  </si>
  <si>
    <r>
      <t xml:space="preserve">16. </t>
    </r>
    <r>
      <rPr>
        <sz val="12"/>
        <color theme="1"/>
        <rFont val="Arial"/>
        <family val="2"/>
      </rPr>
      <t>¿Ocasiona lesiones fisicas o perdida de vidas humanas?</t>
    </r>
  </si>
  <si>
    <r>
      <t xml:space="preserve">17. </t>
    </r>
    <r>
      <rPr>
        <sz val="12"/>
        <color theme="1"/>
        <rFont val="Arial"/>
        <family val="2"/>
      </rPr>
      <t>¿Afectar la imagen regional?</t>
    </r>
  </si>
  <si>
    <r>
      <t xml:space="preserve">18. </t>
    </r>
    <r>
      <rPr>
        <sz val="12"/>
        <color theme="1"/>
        <rFont val="Arial"/>
        <family val="2"/>
      </rPr>
      <t>¿Afectar la imagen nacional?</t>
    </r>
  </si>
  <si>
    <r>
      <t xml:space="preserve">19. </t>
    </r>
    <r>
      <rPr>
        <sz val="12"/>
        <color theme="1"/>
        <rFont val="Arial"/>
        <family val="2"/>
      </rPr>
      <t>¿Generar daño ambiental?</t>
    </r>
  </si>
  <si>
    <t>Total de Preguntas Afirmativas</t>
  </si>
  <si>
    <t>Impacto Nivel</t>
  </si>
  <si>
    <t>MATRIZ DE CALOR DE RIESGO</t>
  </si>
  <si>
    <t>ZONA DE RIESGO</t>
  </si>
  <si>
    <t>TIPOLOGÍA DE CONTROLES</t>
  </si>
  <si>
    <t>TIPO</t>
  </si>
  <si>
    <t>ACCION</t>
  </si>
  <si>
    <t>DESCRIPCIÓN</t>
  </si>
  <si>
    <t>Controles Preventivos</t>
  </si>
  <si>
    <t>Ataca las causas del riesgo Atacan la probabilidad de ocurrencia del riesgo</t>
  </si>
  <si>
    <t>Control accionado en la entrada del proceso y antes de que se realice la actividad originadora del riesgo, se busca establecer las condiciones que aseguren el resultado final esperado. Se pueden encontrar en las condiciones generarles de los documentos que forman parte del Sistema Integrado de Gestión del IDIPRON - SIGID</t>
  </si>
  <si>
    <t>Controles Detectivos</t>
  </si>
  <si>
    <t>Detecta que algo ocurre y devuelve el proceso a los controles preventivos Atacan la probabilidad de ocurrencia del riesgo</t>
  </si>
  <si>
    <t>Control accionado durante la ejecución del proceso. Estos controles detectan el riesgo, pero generan reprocesos. Normalmente se encuentran dentro del flujo de los procedimientos e instructivos</t>
  </si>
  <si>
    <t>Controles Correctivos</t>
  </si>
  <si>
    <t>Atacan el impacto frente a la materialización del riesgo</t>
  </si>
  <si>
    <t>Control accionado en la salida del proceso y después de que se materializa el riesgo. Estos controles tienen costos implícitos. Normalmente se encuentran dentro del flujo de los procedimientos e instructivos</t>
  </si>
  <si>
    <t>Control Manual</t>
  </si>
  <si>
    <t xml:space="preserve">Son aquellos controles que son ejecutados por personas </t>
  </si>
  <si>
    <t>Control Automático</t>
  </si>
  <si>
    <t>Son aquellos controles que son ejecutados por un sistema</t>
  </si>
  <si>
    <t>OPCIONES DE MANEJO</t>
  </si>
  <si>
    <t xml:space="preserve">BAJA </t>
  </si>
  <si>
    <t>Aceptar el riesgo
Reducir el riesgo</t>
  </si>
  <si>
    <t>MODERADA</t>
  </si>
  <si>
    <t>Reducir el riesgo 
Evitar el riesgo</t>
  </si>
  <si>
    <t>EXTREMA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</si>
</sst>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38">
    <font>
      <sz val="11"/>
      <color theme="1"/>
      <name val="Calibri"/>
      <family val="2"/>
      <scheme val="minor"/>
    </font>
    <font>
      <b/>
      <sz val="12"/>
      <color theme="1"/>
      <name val="Times New Roman"/>
      <family val="1"/>
    </font>
    <font>
      <sz val="12"/>
      <color theme="1"/>
      <name val="Times New Roman"/>
      <family val="1"/>
    </font>
    <font>
      <sz val="14"/>
      <color theme="1"/>
      <name val="Times New Roman"/>
      <family val="1"/>
    </font>
    <font>
      <b/>
      <sz val="10"/>
      <color theme="1"/>
      <name val="Times New Roman"/>
      <family val="1"/>
    </font>
    <font>
      <sz val="14"/>
      <name val="Times New Roman"/>
      <family val="1"/>
    </font>
    <font>
      <sz val="11"/>
      <color theme="1"/>
      <name val="Calibri"/>
      <family val="2"/>
      <scheme val="minor"/>
    </font>
    <font>
      <b/>
      <sz val="11"/>
      <color theme="1"/>
      <name val="Calibri"/>
      <family val="2"/>
      <scheme val="minor"/>
    </font>
    <font>
      <b/>
      <sz val="16"/>
      <color theme="1"/>
      <name val="Times New Roman"/>
      <family val="1"/>
    </font>
    <font>
      <sz val="12"/>
      <name val="Times New Roman"/>
      <family val="1"/>
    </font>
    <font>
      <b/>
      <sz val="18"/>
      <color theme="1"/>
      <name val="Times New Roman"/>
      <family val="1"/>
    </font>
    <font>
      <sz val="10"/>
      <color theme="1"/>
      <name val="Times New Roman"/>
      <family val="1"/>
    </font>
    <font>
      <b/>
      <sz val="9"/>
      <color indexed="81"/>
      <name val="Tahoma"/>
      <family val="2"/>
    </font>
    <font>
      <sz val="11"/>
      <color rgb="FF000000"/>
      <name val="Times New Roman"/>
      <family val="1"/>
    </font>
    <font>
      <b/>
      <sz val="12"/>
      <color rgb="FF000000"/>
      <name val="Times New Roman"/>
      <family val="1"/>
    </font>
    <font>
      <b/>
      <sz val="20"/>
      <color theme="1"/>
      <name val="Calibri"/>
      <family val="2"/>
      <scheme val="minor"/>
    </font>
    <font>
      <b/>
      <sz val="18"/>
      <color theme="1"/>
      <name val="Calibri"/>
      <family val="2"/>
      <scheme val="minor"/>
    </font>
    <font>
      <b/>
      <sz val="22"/>
      <color theme="1"/>
      <name val="Calibri"/>
      <family val="2"/>
      <scheme val="minor"/>
    </font>
    <font>
      <b/>
      <sz val="14"/>
      <color theme="1"/>
      <name val="Calibri"/>
      <family val="2"/>
      <scheme val="minor"/>
    </font>
    <font>
      <b/>
      <sz val="14"/>
      <name val="Calibri"/>
      <family val="2"/>
      <scheme val="minor"/>
    </font>
    <font>
      <sz val="10"/>
      <name val="Calibri"/>
      <family val="2"/>
      <scheme val="minor"/>
    </font>
    <font>
      <b/>
      <sz val="12"/>
      <name val="Calibri"/>
      <family val="2"/>
      <scheme val="minor"/>
    </font>
    <font>
      <sz val="14"/>
      <name val="Calibri"/>
      <family val="2"/>
      <scheme val="minor"/>
    </font>
    <font>
      <sz val="12"/>
      <name val="Calibri"/>
      <family val="2"/>
      <scheme val="minor"/>
    </font>
    <font>
      <sz val="8"/>
      <name val="Calibri"/>
      <family val="2"/>
      <scheme val="minor"/>
    </font>
    <font>
      <b/>
      <sz val="14"/>
      <name val="Arial"/>
      <family val="2"/>
    </font>
    <font>
      <sz val="14"/>
      <color theme="1"/>
      <name val="Calibri"/>
      <family val="2"/>
      <scheme val="minor"/>
    </font>
    <font>
      <b/>
      <sz val="12"/>
      <color theme="1"/>
      <name val="Arial"/>
      <family val="2"/>
    </font>
    <font>
      <sz val="12"/>
      <color theme="1"/>
      <name val="Arial"/>
      <family val="2"/>
    </font>
    <font>
      <b/>
      <sz val="10"/>
      <name val="Arial"/>
      <family val="2"/>
    </font>
    <font>
      <u/>
      <sz val="11"/>
      <color theme="10"/>
      <name val="Calibri"/>
      <family val="2"/>
      <scheme val="minor"/>
    </font>
    <font>
      <b/>
      <sz val="18"/>
      <name val="Calibri"/>
      <family val="2"/>
      <scheme val="minor"/>
    </font>
    <font>
      <b/>
      <sz val="12"/>
      <color theme="1"/>
      <name val="Calibri"/>
      <family val="2"/>
      <scheme val="minor"/>
    </font>
    <font>
      <sz val="12"/>
      <color rgb="FF000000"/>
      <name val="Times New Roman"/>
      <family val="1"/>
    </font>
    <font>
      <b/>
      <sz val="16"/>
      <color theme="1"/>
      <name val="Calibri"/>
      <family val="2"/>
      <scheme val="minor"/>
    </font>
    <font>
      <sz val="11"/>
      <name val="Calibri"/>
      <family val="2"/>
      <scheme val="minor"/>
    </font>
    <font>
      <sz val="11"/>
      <color rgb="FF000000"/>
      <name val="Times New Roman"/>
    </font>
    <font>
      <b/>
      <sz val="11"/>
      <color rgb="FF000000"/>
      <name val="Times New Roman"/>
    </font>
  </fonts>
  <fills count="17">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92D050"/>
        <bgColor indexed="64"/>
      </patternFill>
    </fill>
    <fill>
      <patternFill patternType="solid">
        <fgColor theme="0"/>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FF0000"/>
        <bgColor indexed="64"/>
      </patternFill>
    </fill>
    <fill>
      <patternFill patternType="solid">
        <fgColor rgb="FFFFC000"/>
        <bgColor indexed="64"/>
      </patternFill>
    </fill>
    <fill>
      <patternFill patternType="solid">
        <fgColor rgb="FFFFFFFF"/>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rgb="FFF7CAAC"/>
        <bgColor rgb="FFF7CAAC"/>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rgb="FF000000"/>
      </left>
      <right style="thin">
        <color rgb="FF000000"/>
      </right>
      <top style="thin">
        <color rgb="FF000000"/>
      </top>
      <bottom style="thin">
        <color rgb="FF000000"/>
      </bottom>
      <diagonal/>
    </border>
    <border>
      <left style="thin">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theme="4"/>
      </left>
      <right style="thin">
        <color theme="4"/>
      </right>
      <top style="thin">
        <color theme="4"/>
      </top>
      <bottom style="thin">
        <color theme="4"/>
      </bottom>
      <diagonal/>
    </border>
    <border>
      <left style="thin">
        <color auto="1"/>
      </left>
      <right style="thin">
        <color theme="3" tint="0.39994506668294322"/>
      </right>
      <top style="medium">
        <color auto="1"/>
      </top>
      <bottom style="thin">
        <color theme="3" tint="0.39994506668294322"/>
      </bottom>
      <diagonal/>
    </border>
    <border>
      <left style="thin">
        <color theme="3" tint="0.39994506668294322"/>
      </left>
      <right style="thin">
        <color auto="1"/>
      </right>
      <top style="medium">
        <color auto="1"/>
      </top>
      <bottom style="thin">
        <color theme="3" tint="0.399945066682943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rgb="FF000000"/>
      </left>
      <right/>
      <top style="thin">
        <color indexed="64"/>
      </top>
      <bottom/>
      <diagonal/>
    </border>
    <border>
      <left/>
      <right style="medium">
        <color rgb="FF000000"/>
      </right>
      <top style="thin">
        <color indexed="64"/>
      </top>
      <bottom/>
      <diagonal/>
    </border>
    <border>
      <left style="medium">
        <color indexed="64"/>
      </left>
      <right/>
      <top style="thin">
        <color indexed="64"/>
      </top>
      <bottom/>
      <diagonal/>
    </border>
    <border>
      <left style="thin">
        <color rgb="FF000000"/>
      </left>
      <right style="thin">
        <color rgb="FF000000"/>
      </right>
      <top style="medium">
        <color rgb="FF000000"/>
      </top>
      <bottom/>
      <diagonal/>
    </border>
    <border>
      <left style="thin">
        <color indexed="64"/>
      </left>
      <right style="thin">
        <color indexed="64"/>
      </right>
      <top style="medium">
        <color rgb="FF000000"/>
      </top>
      <bottom/>
      <diagonal/>
    </border>
    <border>
      <left style="thin">
        <color rgb="FF000000"/>
      </left>
      <right style="thin">
        <color indexed="64"/>
      </right>
      <top style="medium">
        <color rgb="FF000000"/>
      </top>
      <bottom/>
      <diagonal/>
    </border>
    <border>
      <left style="thin">
        <color indexed="64"/>
      </left>
      <right style="thin">
        <color rgb="FF000000"/>
      </right>
      <top style="medium">
        <color rgb="FF000000"/>
      </top>
      <bottom/>
      <diagonal/>
    </border>
    <border>
      <left style="thin">
        <color indexed="64"/>
      </left>
      <right style="thin">
        <color rgb="FF000000"/>
      </right>
      <top style="thin">
        <color rgb="FF000000"/>
      </top>
      <bottom style="thin">
        <color indexed="64"/>
      </bottom>
      <diagonal/>
    </border>
    <border>
      <left style="thin">
        <color rgb="FF000000"/>
      </left>
      <right style="medium">
        <color rgb="FF000000"/>
      </right>
      <top style="thin">
        <color rgb="FF000000"/>
      </top>
      <bottom style="thin">
        <color indexed="64"/>
      </bottom>
      <diagonal/>
    </border>
    <border>
      <left style="thin">
        <color rgb="FF000000"/>
      </left>
      <right style="thin">
        <color rgb="FF000000"/>
      </right>
      <top style="thin">
        <color rgb="FF000000"/>
      </top>
      <bottom/>
      <diagonal/>
    </border>
  </borders>
  <cellStyleXfs count="4">
    <xf numFmtId="0" fontId="0" fillId="0" borderId="0"/>
    <xf numFmtId="41" fontId="6" fillId="0" borderId="0" applyFont="0" applyFill="0" applyBorder="0" applyAlignment="0" applyProtection="0"/>
    <xf numFmtId="9" fontId="6" fillId="0" borderId="0" applyFont="0" applyFill="0" applyBorder="0" applyAlignment="0" applyProtection="0"/>
    <xf numFmtId="0" fontId="30" fillId="0" borderId="0" applyNumberFormat="0" applyFill="0" applyBorder="0" applyAlignment="0" applyProtection="0"/>
  </cellStyleXfs>
  <cellXfs count="293">
    <xf numFmtId="0" fontId="0" fillId="0" borderId="0" xfId="0"/>
    <xf numFmtId="0" fontId="2" fillId="0" borderId="0" xfId="0" applyFont="1"/>
    <xf numFmtId="0" fontId="2" fillId="0" borderId="0" xfId="0" applyFont="1" applyAlignment="1">
      <alignment horizontal="left"/>
    </xf>
    <xf numFmtId="0" fontId="0" fillId="0" borderId="0" xfId="0" applyAlignment="1">
      <alignment horizontal="left"/>
    </xf>
    <xf numFmtId="0" fontId="2" fillId="0" borderId="0" xfId="0" applyFont="1" applyAlignment="1">
      <alignment wrapText="1"/>
    </xf>
    <xf numFmtId="0" fontId="0" fillId="0" borderId="0" xfId="0" applyAlignment="1">
      <alignment horizontal="center" vertical="center"/>
    </xf>
    <xf numFmtId="0" fontId="2" fillId="0" borderId="1" xfId="0" applyFont="1" applyBorder="1" applyAlignment="1">
      <alignment horizontal="center" vertical="center" textRotation="90"/>
    </xf>
    <xf numFmtId="0" fontId="1" fillId="0" borderId="0" xfId="0" applyFont="1" applyAlignment="1">
      <alignment horizontal="center" vertical="center" wrapText="1"/>
    </xf>
    <xf numFmtId="0" fontId="2" fillId="0" borderId="13" xfId="0" applyFont="1" applyBorder="1" applyAlignment="1">
      <alignment horizontal="center" vertical="center"/>
    </xf>
    <xf numFmtId="0" fontId="2" fillId="0" borderId="1" xfId="0" applyFont="1" applyBorder="1" applyAlignment="1">
      <alignment horizontal="center" vertical="center" textRotation="90" wrapText="1"/>
    </xf>
    <xf numFmtId="0" fontId="3" fillId="2" borderId="28" xfId="0" applyFont="1" applyFill="1" applyBorder="1" applyAlignment="1">
      <alignment horizontal="center" vertical="center" textRotation="90"/>
    </xf>
    <xf numFmtId="0" fontId="5" fillId="2" borderId="5"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5" xfId="0" applyFont="1" applyFill="1" applyBorder="1" applyAlignment="1">
      <alignment horizontal="center" vertical="center" wrapText="1"/>
    </xf>
    <xf numFmtId="0" fontId="2" fillId="2" borderId="29" xfId="0" applyFont="1" applyFill="1" applyBorder="1" applyAlignment="1">
      <alignment horizontal="center" vertical="center" textRotation="90" wrapText="1"/>
    </xf>
    <xf numFmtId="0" fontId="2" fillId="2" borderId="28" xfId="0" applyFont="1" applyFill="1" applyBorder="1" applyAlignment="1">
      <alignment horizontal="center" vertical="center" textRotation="90"/>
    </xf>
    <xf numFmtId="0" fontId="2" fillId="2" borderId="5" xfId="0" applyFont="1" applyFill="1" applyBorder="1" applyAlignment="1">
      <alignment horizontal="center" vertical="center"/>
    </xf>
    <xf numFmtId="0" fontId="2" fillId="2" borderId="5" xfId="0" applyFont="1" applyFill="1" applyBorder="1" applyAlignment="1">
      <alignment horizontal="center" vertical="center" textRotation="90"/>
    </xf>
    <xf numFmtId="0" fontId="2" fillId="2" borderId="5" xfId="0" applyFont="1" applyFill="1" applyBorder="1" applyAlignment="1">
      <alignment horizontal="center" vertical="center" textRotation="90" wrapText="1"/>
    </xf>
    <xf numFmtId="0" fontId="2" fillId="2" borderId="28" xfId="0" applyFont="1" applyFill="1" applyBorder="1" applyAlignment="1">
      <alignment horizontal="center" vertical="center"/>
    </xf>
    <xf numFmtId="0" fontId="3" fillId="3" borderId="5" xfId="0" applyFont="1" applyFill="1" applyBorder="1" applyAlignment="1">
      <alignment horizontal="center" vertical="center" wrapText="1"/>
    </xf>
    <xf numFmtId="9" fontId="0" fillId="0" borderId="0" xfId="0" applyNumberFormat="1"/>
    <xf numFmtId="0" fontId="7" fillId="0" borderId="0" xfId="0" applyFont="1"/>
    <xf numFmtId="0" fontId="0" fillId="0" borderId="0" xfId="0" applyAlignment="1">
      <alignment wrapText="1"/>
    </xf>
    <xf numFmtId="9" fontId="0" fillId="0" borderId="0" xfId="0" applyNumberFormat="1" applyAlignment="1">
      <alignment horizontal="center"/>
    </xf>
    <xf numFmtId="0" fontId="1" fillId="0" borderId="0" xfId="0" applyFont="1" applyAlignment="1">
      <alignment horizontal="center" vertical="center"/>
    </xf>
    <xf numFmtId="0" fontId="2" fillId="0" borderId="0" xfId="0" applyFont="1" applyAlignment="1">
      <alignment horizontal="justify" vertical="center" wrapText="1"/>
    </xf>
    <xf numFmtId="0" fontId="2" fillId="2" borderId="21" xfId="0" applyFont="1" applyFill="1" applyBorder="1"/>
    <xf numFmtId="0" fontId="2" fillId="2" borderId="7" xfId="0" applyFont="1" applyFill="1" applyBorder="1"/>
    <xf numFmtId="0" fontId="1" fillId="2" borderId="5" xfId="0" applyFont="1" applyFill="1" applyBorder="1" applyAlignment="1">
      <alignment horizontal="center" vertical="center"/>
    </xf>
    <xf numFmtId="0" fontId="2" fillId="0" borderId="19" xfId="0" applyFont="1" applyBorder="1" applyAlignment="1">
      <alignment horizontal="left"/>
    </xf>
    <xf numFmtId="0" fontId="2" fillId="2" borderId="29" xfId="0" applyFont="1" applyFill="1" applyBorder="1" applyAlignment="1">
      <alignment horizontal="center" vertical="center" wrapText="1"/>
    </xf>
    <xf numFmtId="0" fontId="11" fillId="0" borderId="0" xfId="0" applyFont="1"/>
    <xf numFmtId="0" fontId="4" fillId="0" borderId="0" xfId="0" applyFont="1"/>
    <xf numFmtId="0" fontId="5" fillId="2" borderId="5" xfId="0" applyFont="1" applyFill="1" applyBorder="1" applyAlignment="1">
      <alignment horizontal="center" vertical="center" wrapText="1"/>
    </xf>
    <xf numFmtId="0" fontId="2" fillId="4" borderId="1" xfId="0" applyFont="1" applyFill="1" applyBorder="1" applyAlignment="1">
      <alignment horizontal="center" vertical="center"/>
    </xf>
    <xf numFmtId="9" fontId="9" fillId="4" borderId="1" xfId="0" applyNumberFormat="1" applyFont="1" applyFill="1" applyBorder="1" applyAlignment="1">
      <alignment horizontal="center" vertical="center"/>
    </xf>
    <xf numFmtId="9" fontId="2" fillId="4" borderId="1" xfId="0" applyNumberFormat="1" applyFont="1" applyFill="1" applyBorder="1" applyAlignment="1">
      <alignment horizontal="center" vertical="center"/>
    </xf>
    <xf numFmtId="0" fontId="2" fillId="4" borderId="1" xfId="0" applyFont="1" applyFill="1" applyBorder="1" applyAlignment="1">
      <alignment horizontal="center" vertical="center" textRotation="90"/>
    </xf>
    <xf numFmtId="164" fontId="2" fillId="4" borderId="1" xfId="0" applyNumberFormat="1" applyFont="1" applyFill="1" applyBorder="1" applyAlignment="1">
      <alignment horizontal="center" vertical="center"/>
    </xf>
    <xf numFmtId="0" fontId="3" fillId="4" borderId="1" xfId="0" applyFont="1" applyFill="1" applyBorder="1" applyAlignment="1">
      <alignment horizontal="center" vertical="center" textRotation="90"/>
    </xf>
    <xf numFmtId="9" fontId="2" fillId="4" borderId="1" xfId="0" applyNumberFormat="1" applyFont="1" applyFill="1" applyBorder="1" applyAlignment="1">
      <alignment horizontal="center" vertical="center" textRotation="90"/>
    </xf>
    <xf numFmtId="0" fontId="2" fillId="4" borderId="1" xfId="0" applyFont="1" applyFill="1" applyBorder="1" applyAlignment="1">
      <alignment vertical="center" textRotation="90"/>
    </xf>
    <xf numFmtId="14" fontId="11" fillId="0" borderId="37" xfId="0" applyNumberFormat="1" applyFont="1" applyBorder="1" applyAlignment="1" applyProtection="1">
      <alignment horizontal="center" vertical="center"/>
      <protection locked="0"/>
    </xf>
    <xf numFmtId="0" fontId="13" fillId="0" borderId="1" xfId="0" applyFont="1" applyBorder="1" applyAlignment="1">
      <alignment horizontal="left" vertical="center" wrapText="1"/>
    </xf>
    <xf numFmtId="0" fontId="17" fillId="0" borderId="0" xfId="0" applyFont="1" applyAlignment="1">
      <alignment horizontal="center" vertical="center"/>
    </xf>
    <xf numFmtId="0" fontId="17" fillId="8" borderId="1" xfId="0" applyFont="1" applyFill="1" applyBorder="1" applyAlignment="1">
      <alignment horizontal="center" vertical="center"/>
    </xf>
    <xf numFmtId="0" fontId="20" fillId="0" borderId="0" xfId="0" applyFont="1" applyProtection="1">
      <protection hidden="1"/>
    </xf>
    <xf numFmtId="0" fontId="16" fillId="9" borderId="16" xfId="0" applyFont="1" applyFill="1" applyBorder="1" applyAlignment="1">
      <alignment horizontal="center" vertical="center"/>
    </xf>
    <xf numFmtId="0" fontId="21" fillId="4" borderId="13" xfId="0" applyFont="1" applyFill="1" applyBorder="1" applyAlignment="1">
      <alignment horizontal="center" vertical="center"/>
    </xf>
    <xf numFmtId="0" fontId="21" fillId="10" borderId="1" xfId="0" applyFont="1" applyFill="1" applyBorder="1" applyAlignment="1">
      <alignment horizontal="center" vertical="center"/>
    </xf>
    <xf numFmtId="0" fontId="23" fillId="0" borderId="0" xfId="0" applyFont="1" applyProtection="1">
      <protection hidden="1"/>
    </xf>
    <xf numFmtId="0" fontId="21" fillId="11" borderId="1" xfId="0" applyFont="1" applyFill="1" applyBorder="1" applyAlignment="1">
      <alignment horizontal="center" vertical="center"/>
    </xf>
    <xf numFmtId="0" fontId="21" fillId="3" borderId="1" xfId="0" applyFont="1" applyFill="1" applyBorder="1" applyAlignment="1">
      <alignment horizontal="center" vertical="center"/>
    </xf>
    <xf numFmtId="0" fontId="21" fillId="5" borderId="1" xfId="0" applyFont="1" applyFill="1" applyBorder="1" applyAlignment="1">
      <alignment horizontal="center" vertical="center"/>
    </xf>
    <xf numFmtId="0" fontId="21" fillId="4" borderId="15" xfId="0" applyFont="1" applyFill="1" applyBorder="1" applyAlignment="1">
      <alignment horizontal="center" vertical="center"/>
    </xf>
    <xf numFmtId="0" fontId="21" fillId="6" borderId="15" xfId="0" applyFont="1" applyFill="1" applyBorder="1" applyAlignment="1">
      <alignment horizontal="center" vertical="center"/>
    </xf>
    <xf numFmtId="0" fontId="24" fillId="0" borderId="0" xfId="0" applyFont="1" applyProtection="1">
      <protection hidden="1"/>
    </xf>
    <xf numFmtId="0" fontId="26" fillId="0" borderId="1" xfId="0" applyFont="1" applyBorder="1" applyAlignment="1">
      <alignment horizontal="center" vertical="center" wrapText="1"/>
    </xf>
    <xf numFmtId="0" fontId="25" fillId="10" borderId="1" xfId="0" applyFont="1" applyFill="1" applyBorder="1" applyAlignment="1">
      <alignment horizontal="center" vertical="center"/>
    </xf>
    <xf numFmtId="0" fontId="25" fillId="11" borderId="1" xfId="0" applyFont="1" applyFill="1" applyBorder="1" applyAlignment="1">
      <alignment horizontal="center" vertical="center" wrapText="1"/>
    </xf>
    <xf numFmtId="0" fontId="25" fillId="3" borderId="1" xfId="0" applyFont="1" applyFill="1" applyBorder="1" applyAlignment="1">
      <alignment horizontal="center" vertical="center"/>
    </xf>
    <xf numFmtId="0" fontId="25" fillId="6" borderId="1" xfId="0" applyFont="1" applyFill="1" applyBorder="1" applyAlignment="1">
      <alignment horizontal="center" vertical="center"/>
    </xf>
    <xf numFmtId="0" fontId="25" fillId="5" borderId="1" xfId="0" applyFont="1" applyFill="1" applyBorder="1" applyAlignment="1">
      <alignment horizontal="center" vertical="center"/>
    </xf>
    <xf numFmtId="0" fontId="0" fillId="0" borderId="0" xfId="0" applyAlignment="1">
      <alignment horizontal="center"/>
    </xf>
    <xf numFmtId="0" fontId="27" fillId="13" borderId="5" xfId="0" applyFont="1" applyFill="1" applyBorder="1" applyAlignment="1">
      <alignment horizontal="center" vertical="center" wrapText="1"/>
    </xf>
    <xf numFmtId="0" fontId="27" fillId="13" borderId="5" xfId="0" applyFont="1" applyFill="1" applyBorder="1" applyAlignment="1" applyProtection="1">
      <alignment horizontal="center" vertical="center" wrapText="1"/>
      <protection hidden="1"/>
    </xf>
    <xf numFmtId="0" fontId="27" fillId="0" borderId="5" xfId="0" applyFont="1" applyBorder="1" applyAlignment="1">
      <alignment horizontal="center" vertical="center" wrapText="1"/>
    </xf>
    <xf numFmtId="0" fontId="27" fillId="0" borderId="5" xfId="0" applyFont="1" applyBorder="1" applyAlignment="1">
      <alignment horizontal="center" wrapText="1"/>
    </xf>
    <xf numFmtId="0" fontId="28" fillId="0" borderId="48" xfId="0" applyFont="1" applyBorder="1" applyAlignment="1" applyProtection="1">
      <alignment horizontal="center" vertical="center"/>
      <protection locked="0"/>
    </xf>
    <xf numFmtId="0" fontId="28" fillId="0" borderId="48" xfId="0" applyFont="1" applyBorder="1" applyAlignment="1" applyProtection="1">
      <alignment vertical="center" wrapText="1"/>
      <protection hidden="1"/>
    </xf>
    <xf numFmtId="0" fontId="0" fillId="0" borderId="49" xfId="0" applyBorder="1" applyAlignment="1" applyProtection="1">
      <alignment horizontal="center" vertical="center"/>
      <protection hidden="1"/>
    </xf>
    <xf numFmtId="9" fontId="29" fillId="14" borderId="50" xfId="2" applyFont="1" applyFill="1" applyBorder="1" applyAlignment="1" applyProtection="1">
      <alignment horizontal="center" vertical="center"/>
      <protection hidden="1"/>
    </xf>
    <xf numFmtId="0" fontId="29" fillId="14" borderId="50" xfId="0" applyFont="1" applyFill="1" applyBorder="1" applyAlignment="1" applyProtection="1">
      <alignment vertical="center"/>
      <protection hidden="1"/>
    </xf>
    <xf numFmtId="0" fontId="0" fillId="0" borderId="1" xfId="0" applyBorder="1" applyAlignment="1">
      <alignment horizontal="justify" vertical="center" wrapText="1"/>
    </xf>
    <xf numFmtId="0" fontId="0" fillId="0" borderId="1" xfId="0" applyBorder="1" applyAlignment="1">
      <alignment vertical="center" wrapText="1"/>
    </xf>
    <xf numFmtId="0" fontId="0" fillId="11" borderId="1" xfId="0" applyFill="1" applyBorder="1" applyAlignment="1">
      <alignment horizontal="center"/>
    </xf>
    <xf numFmtId="0" fontId="25" fillId="0" borderId="51" xfId="0" applyFont="1" applyBorder="1" applyAlignment="1">
      <alignment horizontal="center" vertical="center"/>
    </xf>
    <xf numFmtId="0" fontId="25" fillId="0" borderId="53" xfId="0" applyFont="1" applyBorder="1" applyAlignment="1">
      <alignment horizontal="center" vertical="center"/>
    </xf>
    <xf numFmtId="9" fontId="0" fillId="0" borderId="54" xfId="2" applyFont="1" applyBorder="1" applyAlignment="1">
      <alignment horizontal="center" vertical="center"/>
    </xf>
    <xf numFmtId="9" fontId="0" fillId="0" borderId="55" xfId="2" applyFont="1" applyBorder="1" applyAlignment="1">
      <alignment horizontal="center" vertical="center"/>
    </xf>
    <xf numFmtId="0" fontId="25" fillId="0" borderId="5" xfId="0" applyFont="1" applyBorder="1" applyAlignment="1">
      <alignment horizontal="center" vertical="center"/>
    </xf>
    <xf numFmtId="9" fontId="0" fillId="0" borderId="6" xfId="2" applyFont="1" applyBorder="1" applyAlignment="1">
      <alignment horizontal="center" vertical="center"/>
    </xf>
    <xf numFmtId="0" fontId="25" fillId="0" borderId="5" xfId="0" applyFont="1" applyBorder="1" applyAlignment="1">
      <alignment horizontal="center" vertical="center" wrapText="1"/>
    </xf>
    <xf numFmtId="0" fontId="0" fillId="3" borderId="0" xfId="0" applyFill="1" applyAlignment="1">
      <alignment horizontal="center" vertical="center"/>
    </xf>
    <xf numFmtId="0" fontId="0" fillId="11" borderId="0" xfId="0" applyFill="1" applyAlignment="1">
      <alignment horizontal="center" vertical="center"/>
    </xf>
    <xf numFmtId="0" fontId="21" fillId="0" borderId="51" xfId="0" applyFont="1" applyBorder="1" applyAlignment="1">
      <alignment horizontal="center" vertical="center"/>
    </xf>
    <xf numFmtId="9" fontId="21" fillId="0" borderId="54" xfId="2" applyFont="1" applyFill="1" applyBorder="1" applyAlignment="1">
      <alignment horizontal="center" vertical="center"/>
    </xf>
    <xf numFmtId="0" fontId="21" fillId="0" borderId="38" xfId="0" applyFont="1" applyBorder="1" applyAlignment="1">
      <alignment horizontal="center" vertical="center"/>
    </xf>
    <xf numFmtId="0" fontId="0" fillId="11" borderId="51" xfId="0" applyFill="1" applyBorder="1" applyAlignment="1">
      <alignment horizontal="center" vertical="center"/>
    </xf>
    <xf numFmtId="0" fontId="0" fillId="11" borderId="52" xfId="0" applyFill="1" applyBorder="1" applyAlignment="1">
      <alignment horizontal="center" vertical="center"/>
    </xf>
    <xf numFmtId="0" fontId="0" fillId="10" borderId="53" xfId="0" applyFill="1" applyBorder="1" applyAlignment="1">
      <alignment horizontal="center" vertical="center"/>
    </xf>
    <xf numFmtId="0" fontId="0" fillId="11" borderId="38" xfId="0" applyFill="1" applyBorder="1" applyAlignment="1">
      <alignment horizontal="center" vertical="center"/>
    </xf>
    <xf numFmtId="0" fontId="0" fillId="10" borderId="56" xfId="0" applyFill="1" applyBorder="1" applyAlignment="1">
      <alignment horizontal="center" vertical="center"/>
    </xf>
    <xf numFmtId="0" fontId="0" fillId="3" borderId="38" xfId="0" applyFill="1" applyBorder="1" applyAlignment="1">
      <alignment horizontal="center" vertical="center"/>
    </xf>
    <xf numFmtId="0" fontId="0" fillId="5" borderId="38" xfId="0" applyFill="1" applyBorder="1" applyAlignment="1">
      <alignment horizontal="center" vertical="center"/>
    </xf>
    <xf numFmtId="0" fontId="0" fillId="5" borderId="54" xfId="0" applyFill="1" applyBorder="1" applyAlignment="1">
      <alignment horizontal="center" vertical="center"/>
    </xf>
    <xf numFmtId="0" fontId="0" fillId="3" borderId="7" xfId="0" applyFill="1" applyBorder="1" applyAlignment="1">
      <alignment horizontal="center" vertical="center"/>
    </xf>
    <xf numFmtId="0" fontId="0" fillId="11" borderId="7" xfId="0" applyFill="1" applyBorder="1" applyAlignment="1">
      <alignment horizontal="center" vertical="center"/>
    </xf>
    <xf numFmtId="0" fontId="0" fillId="10" borderId="55" xfId="0" applyFill="1" applyBorder="1" applyAlignment="1">
      <alignment horizontal="center" vertical="center"/>
    </xf>
    <xf numFmtId="0" fontId="0" fillId="11" borderId="5" xfId="0" applyFill="1" applyBorder="1" applyAlignment="1">
      <alignment horizontal="center" vertical="center"/>
    </xf>
    <xf numFmtId="0" fontId="0" fillId="11" borderId="30" xfId="0" applyFill="1" applyBorder="1" applyAlignment="1">
      <alignment horizontal="center" vertical="center"/>
    </xf>
    <xf numFmtId="0" fontId="0" fillId="3" borderId="30" xfId="0" applyFill="1" applyBorder="1" applyAlignment="1">
      <alignment horizontal="center" vertical="center"/>
    </xf>
    <xf numFmtId="0" fontId="0" fillId="5" borderId="30" xfId="0" applyFill="1" applyBorder="1" applyAlignment="1">
      <alignment horizontal="center" vertical="center"/>
    </xf>
    <xf numFmtId="0" fontId="0" fillId="5" borderId="6" xfId="0" applyFill="1" applyBorder="1" applyAlignment="1">
      <alignment horizontal="center" vertical="center"/>
    </xf>
    <xf numFmtId="0" fontId="0" fillId="11" borderId="6" xfId="0" applyFill="1" applyBorder="1" applyAlignment="1">
      <alignment horizontal="center" vertical="center"/>
    </xf>
    <xf numFmtId="0" fontId="0" fillId="3" borderId="51" xfId="0" applyFill="1" applyBorder="1" applyAlignment="1">
      <alignment horizontal="center" vertical="center"/>
    </xf>
    <xf numFmtId="0" fontId="0" fillId="3" borderId="5" xfId="0" applyFill="1" applyBorder="1" applyAlignment="1">
      <alignment horizontal="center" vertical="center"/>
    </xf>
    <xf numFmtId="0" fontId="0" fillId="3" borderId="54" xfId="0" applyFill="1" applyBorder="1" applyAlignment="1">
      <alignment horizontal="center" vertical="center"/>
    </xf>
    <xf numFmtId="0" fontId="0" fillId="3" borderId="6" xfId="0" applyFill="1" applyBorder="1" applyAlignment="1">
      <alignment horizontal="center" vertical="center"/>
    </xf>
    <xf numFmtId="0" fontId="0" fillId="5" borderId="51" xfId="0" applyFill="1" applyBorder="1" applyAlignment="1">
      <alignment horizontal="center" vertical="center"/>
    </xf>
    <xf numFmtId="0" fontId="0" fillId="3" borderId="52" xfId="0" applyFill="1" applyBorder="1" applyAlignment="1">
      <alignment horizontal="center" vertical="center"/>
    </xf>
    <xf numFmtId="0" fontId="2" fillId="0" borderId="6" xfId="0" applyFont="1" applyBorder="1" applyAlignment="1">
      <alignment horizontal="justify" vertical="center" wrapText="1"/>
    </xf>
    <xf numFmtId="0" fontId="2" fillId="2" borderId="1" xfId="0" applyFont="1" applyFill="1" applyBorder="1" applyAlignment="1">
      <alignment horizontal="center" vertical="center" wrapText="1"/>
    </xf>
    <xf numFmtId="0" fontId="0" fillId="0" borderId="1" xfId="0" applyBorder="1" applyAlignment="1">
      <alignment horizontal="justify" vertical="center"/>
    </xf>
    <xf numFmtId="0" fontId="7" fillId="11" borderId="1" xfId="0" applyFont="1" applyFill="1" applyBorder="1" applyAlignment="1">
      <alignment horizontal="center"/>
    </xf>
    <xf numFmtId="0" fontId="7" fillId="4" borderId="1" xfId="0" applyFont="1" applyFill="1" applyBorder="1" applyAlignment="1">
      <alignment horizontal="center"/>
    </xf>
    <xf numFmtId="0" fontId="0" fillId="6" borderId="1" xfId="0" applyFill="1" applyBorder="1" applyAlignment="1">
      <alignment vertical="center"/>
    </xf>
    <xf numFmtId="0" fontId="0" fillId="0" borderId="1" xfId="0" applyBorder="1" applyAlignment="1">
      <alignment wrapText="1"/>
    </xf>
    <xf numFmtId="0" fontId="0" fillId="3" borderId="1" xfId="0" applyFill="1" applyBorder="1" applyAlignment="1">
      <alignment vertical="center"/>
    </xf>
    <xf numFmtId="0" fontId="0" fillId="11" borderId="1" xfId="0" applyFill="1" applyBorder="1" applyAlignment="1">
      <alignment vertical="center"/>
    </xf>
    <xf numFmtId="0" fontId="0" fillId="10" borderId="1" xfId="0" applyFill="1" applyBorder="1" applyAlignment="1">
      <alignment vertical="center"/>
    </xf>
    <xf numFmtId="0" fontId="0" fillId="0" borderId="0" xfId="0" applyAlignment="1">
      <alignment horizontal="right" vertical="center"/>
    </xf>
    <xf numFmtId="0" fontId="11" fillId="2" borderId="57" xfId="0" applyFont="1" applyFill="1" applyBorder="1" applyAlignment="1">
      <alignment horizontal="center" vertical="center" wrapText="1"/>
    </xf>
    <xf numFmtId="0" fontId="11" fillId="2" borderId="58"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59"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2" fillId="2" borderId="51" xfId="0" applyFont="1" applyFill="1" applyBorder="1" applyAlignment="1">
      <alignment horizontal="center" vertical="center" textRotation="90"/>
    </xf>
    <xf numFmtId="14" fontId="11" fillId="0" borderId="0" xfId="0" applyNumberFormat="1" applyFont="1" applyAlignment="1" applyProtection="1">
      <alignment horizontal="center" vertical="center"/>
      <protection locked="0"/>
    </xf>
    <xf numFmtId="0" fontId="13" fillId="0" borderId="0" xfId="0" applyFont="1" applyAlignment="1">
      <alignment horizontal="left" vertical="center" wrapText="1"/>
    </xf>
    <xf numFmtId="0" fontId="13" fillId="0" borderId="0" xfId="0" applyFont="1" applyAlignment="1">
      <alignment vertical="center" wrapText="1"/>
    </xf>
    <xf numFmtId="0" fontId="13" fillId="0" borderId="0" xfId="0" applyFont="1" applyAlignment="1">
      <alignment vertical="center"/>
    </xf>
    <xf numFmtId="0" fontId="11" fillId="0" borderId="0" xfId="0" applyFont="1" applyAlignment="1" applyProtection="1">
      <alignment horizontal="center" vertical="center" wrapText="1"/>
      <protection locked="0"/>
    </xf>
    <xf numFmtId="0" fontId="14" fillId="0" borderId="0" xfId="0" applyFont="1" applyAlignment="1">
      <alignment horizontal="center" vertical="center" wrapText="1"/>
    </xf>
    <xf numFmtId="0" fontId="3" fillId="0" borderId="52" xfId="0" applyFont="1" applyBorder="1" applyAlignment="1">
      <alignment horizontal="center" vertical="center"/>
    </xf>
    <xf numFmtId="0" fontId="3" fillId="0" borderId="52" xfId="0" applyFont="1" applyBorder="1" applyAlignment="1">
      <alignment horizontal="center" vertical="center" wrapText="1"/>
    </xf>
    <xf numFmtId="9" fontId="3" fillId="0" borderId="52" xfId="0" applyNumberFormat="1" applyFont="1" applyBorder="1" applyAlignment="1">
      <alignment horizontal="center" vertical="center"/>
    </xf>
    <xf numFmtId="9" fontId="3" fillId="0" borderId="52" xfId="0" applyNumberFormat="1" applyFont="1" applyBorder="1" applyAlignment="1">
      <alignment horizontal="center" vertical="center" wrapText="1"/>
    </xf>
    <xf numFmtId="41" fontId="3" fillId="0" borderId="52" xfId="1" applyFont="1" applyFill="1" applyBorder="1" applyAlignment="1">
      <alignment horizontal="center" vertical="center" wrapText="1"/>
    </xf>
    <xf numFmtId="0" fontId="10" fillId="0" borderId="52" xfId="0" applyFont="1" applyBorder="1" applyAlignment="1">
      <alignment horizontal="center" vertical="center" textRotation="90"/>
    </xf>
    <xf numFmtId="0" fontId="2" fillId="0" borderId="52" xfId="0" applyFont="1" applyBorder="1" applyAlignment="1">
      <alignment horizontal="left"/>
    </xf>
    <xf numFmtId="0" fontId="2" fillId="0" borderId="52" xfId="0" applyFont="1" applyBorder="1" applyAlignment="1">
      <alignment horizontal="center" vertical="center"/>
    </xf>
    <xf numFmtId="0" fontId="2" fillId="0" borderId="52" xfId="0" applyFont="1" applyBorder="1" applyAlignment="1">
      <alignment horizontal="justify" vertical="center" wrapText="1"/>
    </xf>
    <xf numFmtId="0" fontId="2" fillId="0" borderId="52" xfId="0" applyFont="1" applyBorder="1" applyAlignment="1">
      <alignment horizontal="center" vertical="center" textRotation="90"/>
    </xf>
    <xf numFmtId="9" fontId="9" fillId="0" borderId="52" xfId="0" applyNumberFormat="1" applyFont="1" applyBorder="1" applyAlignment="1">
      <alignment horizontal="center" vertical="center"/>
    </xf>
    <xf numFmtId="0" fontId="2" fillId="0" borderId="52" xfId="0" applyFont="1" applyBorder="1" applyAlignment="1">
      <alignment horizontal="center" vertical="center" textRotation="90" wrapText="1"/>
    </xf>
    <xf numFmtId="0" fontId="9" fillId="0" borderId="52" xfId="0" applyFont="1" applyBorder="1" applyAlignment="1">
      <alignment horizontal="center" vertical="center" textRotation="90" wrapText="1"/>
    </xf>
    <xf numFmtId="9" fontId="2" fillId="0" borderId="52" xfId="0" applyNumberFormat="1" applyFont="1" applyBorder="1" applyAlignment="1">
      <alignment horizontal="center" vertical="center"/>
    </xf>
    <xf numFmtId="164" fontId="2" fillId="0" borderId="52" xfId="0" applyNumberFormat="1" applyFont="1" applyBorder="1" applyAlignment="1">
      <alignment horizontal="center" vertical="center"/>
    </xf>
    <xf numFmtId="0" fontId="3" fillId="0" borderId="52" xfId="0" applyFont="1" applyBorder="1" applyAlignment="1">
      <alignment horizontal="center" vertical="center" textRotation="90"/>
    </xf>
    <xf numFmtId="9" fontId="2" fillId="0" borderId="52" xfId="0" applyNumberFormat="1" applyFont="1" applyBorder="1" applyAlignment="1">
      <alignment horizontal="center" vertical="center" textRotation="90"/>
    </xf>
    <xf numFmtId="0" fontId="2" fillId="0" borderId="52" xfId="0" applyFont="1" applyBorder="1" applyAlignment="1">
      <alignment vertical="center" textRotation="90"/>
    </xf>
    <xf numFmtId="0" fontId="1" fillId="0" borderId="52" xfId="0" applyFont="1" applyBorder="1" applyAlignment="1">
      <alignment horizontal="center" vertical="center" textRotation="90"/>
    </xf>
    <xf numFmtId="0" fontId="2" fillId="0" borderId="52" xfId="0" applyFont="1" applyBorder="1" applyAlignment="1">
      <alignment horizontal="center" vertical="center" wrapText="1"/>
    </xf>
    <xf numFmtId="0" fontId="3" fillId="0" borderId="5" xfId="0" applyFont="1" applyBorder="1" applyAlignment="1">
      <alignment horizontal="center" vertical="top" wrapText="1"/>
    </xf>
    <xf numFmtId="0" fontId="1" fillId="0" borderId="29" xfId="0" applyFont="1" applyBorder="1" applyAlignment="1">
      <alignment horizontal="center" vertical="center" textRotation="90"/>
    </xf>
    <xf numFmtId="0" fontId="10" fillId="4" borderId="29" xfId="0" applyFont="1" applyFill="1" applyBorder="1" applyAlignment="1">
      <alignment horizontal="center" vertical="center" textRotation="90"/>
    </xf>
    <xf numFmtId="0" fontId="2" fillId="0" borderId="28" xfId="0" applyFont="1" applyBorder="1" applyAlignment="1">
      <alignment horizontal="center" vertical="center" wrapText="1"/>
    </xf>
    <xf numFmtId="9" fontId="3" fillId="4" borderId="5" xfId="0" applyNumberFormat="1" applyFont="1" applyFill="1" applyBorder="1" applyAlignment="1">
      <alignment horizontal="center" vertical="center"/>
    </xf>
    <xf numFmtId="9" fontId="2" fillId="0" borderId="9" xfId="0" applyNumberFormat="1" applyFont="1" applyBorder="1" applyAlignment="1">
      <alignment horizontal="center" vertical="center" wrapText="1"/>
    </xf>
    <xf numFmtId="41" fontId="2" fillId="0" borderId="9" xfId="1" applyFont="1" applyBorder="1" applyAlignment="1">
      <alignment horizontal="center" vertical="center" wrapText="1"/>
    </xf>
    <xf numFmtId="0" fontId="3" fillId="4" borderId="5" xfId="0" applyFont="1" applyFill="1" applyBorder="1" applyAlignment="1">
      <alignment horizontal="center" vertical="center"/>
    </xf>
    <xf numFmtId="0" fontId="9" fillId="0" borderId="1" xfId="0" applyFont="1" applyBorder="1" applyAlignment="1">
      <alignment horizontal="center" vertical="center" textRotation="90" wrapText="1"/>
    </xf>
    <xf numFmtId="0" fontId="3" fillId="0" borderId="60" xfId="0" applyFont="1" applyBorder="1" applyAlignment="1">
      <alignment horizontal="center" vertical="center" wrapText="1"/>
    </xf>
    <xf numFmtId="0" fontId="3" fillId="0" borderId="62" xfId="0" applyFont="1" applyBorder="1" applyAlignment="1">
      <alignment horizontal="center" vertical="center" wrapText="1"/>
    </xf>
    <xf numFmtId="0" fontId="3" fillId="0" borderId="63" xfId="0" applyFont="1" applyBorder="1" applyAlignment="1">
      <alignment horizontal="center" vertical="center" wrapText="1"/>
    </xf>
    <xf numFmtId="0" fontId="2" fillId="0" borderId="6" xfId="0" applyFont="1" applyBorder="1" applyAlignment="1">
      <alignment horizontal="center" vertical="center" wrapText="1"/>
    </xf>
    <xf numFmtId="0" fontId="3" fillId="0" borderId="1" xfId="0" applyFont="1" applyBorder="1" applyAlignment="1">
      <alignment horizontal="center" vertical="center"/>
    </xf>
    <xf numFmtId="0" fontId="9" fillId="0" borderId="9" xfId="0" applyFont="1" applyBorder="1" applyAlignment="1">
      <alignment horizontal="center" vertical="center" wrapText="1"/>
    </xf>
    <xf numFmtId="14" fontId="9" fillId="0" borderId="11" xfId="0" applyNumberFormat="1" applyFont="1" applyBorder="1" applyAlignment="1">
      <alignment horizontal="center" vertical="center" wrapText="1"/>
    </xf>
    <xf numFmtId="0" fontId="11" fillId="0" borderId="65" xfId="0" applyFont="1" applyBorder="1" applyAlignment="1" applyProtection="1">
      <alignment horizontal="center" vertical="center" wrapText="1"/>
      <protection locked="0"/>
    </xf>
    <xf numFmtId="0" fontId="4" fillId="0" borderId="7" xfId="0" applyFont="1" applyBorder="1"/>
    <xf numFmtId="0" fontId="3" fillId="0" borderId="61" xfId="0" applyFont="1" applyBorder="1" applyAlignment="1">
      <alignment horizontal="center" vertical="center"/>
    </xf>
    <xf numFmtId="0" fontId="33" fillId="0" borderId="14" xfId="0" applyFont="1" applyBorder="1" applyAlignment="1">
      <alignment horizontal="center" vertical="center" wrapText="1"/>
    </xf>
    <xf numFmtId="0" fontId="4" fillId="16" borderId="66" xfId="0" applyFont="1" applyFill="1" applyBorder="1" applyAlignment="1">
      <alignment horizontal="center" vertical="center" wrapText="1"/>
    </xf>
    <xf numFmtId="0" fontId="0" fillId="0" borderId="1" xfId="0" applyBorder="1"/>
    <xf numFmtId="0" fontId="6" fillId="0" borderId="0" xfId="0" applyFont="1"/>
    <xf numFmtId="14" fontId="35" fillId="0" borderId="1" xfId="0" applyNumberFormat="1" applyFont="1" applyBorder="1" applyAlignment="1">
      <alignment horizontal="center" vertical="center" wrapText="1"/>
    </xf>
    <xf numFmtId="0" fontId="35" fillId="0" borderId="1" xfId="0" applyFont="1" applyBorder="1" applyAlignment="1">
      <alignment horizontal="justify" vertical="center"/>
    </xf>
    <xf numFmtId="0" fontId="36" fillId="0" borderId="64" xfId="0" applyFont="1" applyBorder="1" applyAlignment="1">
      <alignment horizontal="center" vertical="center" wrapText="1"/>
    </xf>
    <xf numFmtId="0" fontId="13" fillId="0" borderId="13" xfId="0" applyFont="1" applyBorder="1" applyAlignment="1">
      <alignment vertical="center" wrapText="1"/>
    </xf>
    <xf numFmtId="0" fontId="36" fillId="0" borderId="1" xfId="0" applyFont="1" applyBorder="1" applyAlignment="1">
      <alignment horizontal="center" vertical="center" wrapText="1"/>
    </xf>
    <xf numFmtId="0" fontId="1" fillId="0" borderId="18" xfId="0" applyFont="1" applyBorder="1" applyAlignment="1">
      <alignment horizontal="center" vertical="center"/>
    </xf>
    <xf numFmtId="0" fontId="1" fillId="0" borderId="20" xfId="0" applyFont="1" applyBorder="1" applyAlignment="1">
      <alignment horizontal="center" vertical="center"/>
    </xf>
    <xf numFmtId="0" fontId="1" fillId="0" borderId="26" xfId="0" applyFont="1" applyBorder="1" applyAlignment="1">
      <alignment horizontal="center" vertical="center"/>
    </xf>
    <xf numFmtId="0" fontId="1" fillId="0" borderId="23" xfId="0" applyFont="1" applyBorder="1" applyAlignment="1">
      <alignment horizontal="center" vertical="center"/>
    </xf>
    <xf numFmtId="0" fontId="4" fillId="0" borderId="18"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3" xfId="0" applyFont="1" applyBorder="1" applyAlignment="1">
      <alignment horizontal="center" vertical="center" wrapText="1"/>
    </xf>
    <xf numFmtId="49" fontId="4" fillId="0" borderId="18" xfId="0" applyNumberFormat="1" applyFont="1" applyBorder="1" applyAlignment="1">
      <alignment horizontal="center" vertical="center" wrapText="1"/>
    </xf>
    <xf numFmtId="49" fontId="4" fillId="0" borderId="20" xfId="0" applyNumberFormat="1" applyFont="1" applyBorder="1" applyAlignment="1">
      <alignment horizontal="center" vertical="center" wrapText="1"/>
    </xf>
    <xf numFmtId="49" fontId="4" fillId="0" borderId="26" xfId="0" applyNumberFormat="1" applyFont="1" applyBorder="1" applyAlignment="1">
      <alignment horizontal="center" vertical="center" wrapText="1"/>
    </xf>
    <xf numFmtId="49" fontId="4" fillId="0" borderId="23" xfId="0" applyNumberFormat="1" applyFont="1" applyBorder="1" applyAlignment="1">
      <alignment horizontal="center" vertical="center" wrapText="1"/>
    </xf>
    <xf numFmtId="0" fontId="8" fillId="0" borderId="25" xfId="0" applyFont="1" applyBorder="1" applyAlignment="1">
      <alignment horizontal="center" vertical="center" wrapText="1"/>
    </xf>
    <xf numFmtId="0" fontId="8" fillId="0" borderId="0" xfId="0" applyFont="1" applyAlignment="1">
      <alignment horizontal="center" vertical="center" wrapText="1"/>
    </xf>
    <xf numFmtId="0" fontId="8" fillId="0" borderId="24"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23" xfId="0" applyFont="1" applyBorder="1" applyAlignment="1">
      <alignment horizontal="center" vertical="center" wrapText="1"/>
    </xf>
    <xf numFmtId="14" fontId="1" fillId="0" borderId="18" xfId="0" applyNumberFormat="1" applyFont="1" applyBorder="1" applyAlignment="1">
      <alignment horizontal="center" vertical="center"/>
    </xf>
    <xf numFmtId="0" fontId="1" fillId="2" borderId="1" xfId="0" applyFont="1" applyFill="1" applyBorder="1" applyAlignment="1">
      <alignment horizontal="center" vertical="center"/>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4" fillId="0" borderId="25" xfId="0" applyFont="1" applyBorder="1" applyAlignment="1">
      <alignment horizontal="center" vertical="center" wrapText="1"/>
    </xf>
    <xf numFmtId="0" fontId="4" fillId="0" borderId="24"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32" xfId="0" applyFont="1" applyFill="1" applyBorder="1" applyAlignment="1">
      <alignment horizontal="center" vertical="center"/>
    </xf>
    <xf numFmtId="0" fontId="1" fillId="2" borderId="33" xfId="0" applyFont="1" applyFill="1" applyBorder="1" applyAlignment="1">
      <alignment horizontal="center" vertical="center"/>
    </xf>
    <xf numFmtId="0" fontId="1" fillId="2" borderId="34" xfId="0" applyFont="1" applyFill="1" applyBorder="1" applyAlignment="1">
      <alignment horizontal="center" vertical="center"/>
    </xf>
    <xf numFmtId="0" fontId="1" fillId="2" borderId="35" xfId="0" applyFont="1" applyFill="1" applyBorder="1" applyAlignment="1">
      <alignment horizontal="center" vertical="center"/>
    </xf>
    <xf numFmtId="0" fontId="1" fillId="2" borderId="36" xfId="0" applyFont="1" applyFill="1" applyBorder="1" applyAlignment="1">
      <alignment horizontal="center" vertic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2" fillId="2" borderId="6" xfId="0" applyFont="1" applyFill="1" applyBorder="1" applyAlignment="1">
      <alignment horizontal="center"/>
    </xf>
    <xf numFmtId="0" fontId="2" fillId="2" borderId="12" xfId="0" applyFont="1" applyFill="1" applyBorder="1" applyAlignment="1">
      <alignment horizontal="center"/>
    </xf>
    <xf numFmtId="0" fontId="8" fillId="0" borderId="0" xfId="0" applyFont="1" applyAlignment="1">
      <alignment horizontal="left" vertical="center"/>
    </xf>
    <xf numFmtId="0" fontId="2" fillId="2" borderId="2" xfId="0" applyFont="1" applyFill="1" applyBorder="1" applyAlignment="1">
      <alignment horizontal="center" vertical="center" textRotation="90" wrapText="1"/>
    </xf>
    <xf numFmtId="0" fontId="2" fillId="2" borderId="4" xfId="0" applyFont="1" applyFill="1" applyBorder="1" applyAlignment="1">
      <alignment horizontal="center" vertical="center" textRotation="90"/>
    </xf>
    <xf numFmtId="0" fontId="2" fillId="2" borderId="51" xfId="0" applyFont="1" applyFill="1" applyBorder="1" applyAlignment="1">
      <alignment horizontal="center" vertical="center" textRotation="90" wrapText="1"/>
    </xf>
    <xf numFmtId="0" fontId="2" fillId="2" borderId="53" xfId="0" applyFont="1" applyFill="1" applyBorder="1" applyAlignment="1">
      <alignment horizontal="center" vertical="center" textRotation="90"/>
    </xf>
    <xf numFmtId="0" fontId="30" fillId="2" borderId="16" xfId="3" applyFill="1" applyBorder="1" applyAlignment="1">
      <alignment horizontal="center" vertical="center" wrapText="1"/>
    </xf>
    <xf numFmtId="0" fontId="30" fillId="2" borderId="10" xfId="3" applyFill="1" applyBorder="1" applyAlignment="1">
      <alignment horizontal="center" vertical="center" wrapText="1"/>
    </xf>
    <xf numFmtId="0" fontId="30" fillId="2" borderId="31" xfId="3" applyFill="1" applyBorder="1" applyAlignment="1">
      <alignment horizontal="center" vertical="center" wrapText="1"/>
    </xf>
    <xf numFmtId="0" fontId="30" fillId="2" borderId="17" xfId="3" applyFill="1" applyBorder="1" applyAlignment="1">
      <alignment horizontal="center" vertical="center" wrapText="1"/>
    </xf>
    <xf numFmtId="0" fontId="30" fillId="2" borderId="13" xfId="3" applyFill="1" applyBorder="1" applyAlignment="1">
      <alignment horizontal="center" vertical="center" wrapText="1"/>
    </xf>
    <xf numFmtId="0" fontId="30" fillId="2" borderId="1" xfId="3" applyFill="1" applyBorder="1" applyAlignment="1">
      <alignment horizontal="center" vertical="center" wrapText="1"/>
    </xf>
    <xf numFmtId="0" fontId="30" fillId="2" borderId="2" xfId="3" applyFill="1" applyBorder="1" applyAlignment="1">
      <alignment horizontal="center" vertical="center" wrapText="1"/>
    </xf>
    <xf numFmtId="0" fontId="30" fillId="2" borderId="14" xfId="3" applyFill="1" applyBorder="1" applyAlignment="1">
      <alignment horizontal="center" vertical="center" wrapText="1"/>
    </xf>
    <xf numFmtId="0" fontId="1" fillId="2" borderId="8" xfId="0" applyFont="1" applyFill="1" applyBorder="1" applyAlignment="1">
      <alignment horizontal="center"/>
    </xf>
    <xf numFmtId="0" fontId="1" fillId="2" borderId="9" xfId="0" applyFont="1" applyFill="1" applyBorder="1" applyAlignment="1">
      <alignment horizontal="center"/>
    </xf>
    <xf numFmtId="0" fontId="1" fillId="2" borderId="10" xfId="0" applyFont="1" applyFill="1" applyBorder="1" applyAlignment="1">
      <alignment horizontal="center"/>
    </xf>
    <xf numFmtId="0" fontId="1" fillId="2" borderId="11" xfId="0" applyFont="1" applyFill="1" applyBorder="1" applyAlignment="1">
      <alignment horizontal="center"/>
    </xf>
    <xf numFmtId="0" fontId="34" fillId="0" borderId="0" xfId="0" applyFont="1" applyAlignment="1">
      <alignment horizontal="center"/>
    </xf>
    <xf numFmtId="0" fontId="7" fillId="11" borderId="1" xfId="0" applyFont="1" applyFill="1" applyBorder="1" applyAlignment="1">
      <alignment horizontal="center"/>
    </xf>
    <xf numFmtId="0" fontId="0" fillId="0" borderId="1" xfId="0" applyBorder="1" applyAlignment="1">
      <alignment horizontal="center" vertical="center" wrapText="1"/>
    </xf>
    <xf numFmtId="0" fontId="31" fillId="15" borderId="2" xfId="0" applyFont="1" applyFill="1" applyBorder="1" applyAlignment="1">
      <alignment horizontal="center" vertical="center" textRotation="90"/>
    </xf>
    <xf numFmtId="0" fontId="21" fillId="10" borderId="5" xfId="0" applyFont="1" applyFill="1" applyBorder="1" applyAlignment="1">
      <alignment horizontal="center" vertical="center"/>
    </xf>
    <xf numFmtId="0" fontId="21" fillId="10" borderId="6" xfId="0" applyFont="1" applyFill="1" applyBorder="1" applyAlignment="1">
      <alignment horizontal="center" vertical="center"/>
    </xf>
    <xf numFmtId="0" fontId="21" fillId="11" borderId="5" xfId="0" applyFont="1" applyFill="1" applyBorder="1" applyAlignment="1">
      <alignment horizontal="center" vertical="center"/>
    </xf>
    <xf numFmtId="0" fontId="21" fillId="11" borderId="6" xfId="0" applyFont="1" applyFill="1" applyBorder="1" applyAlignment="1">
      <alignment horizontal="center" vertical="center"/>
    </xf>
    <xf numFmtId="0" fontId="21" fillId="3" borderId="5" xfId="0" applyFont="1" applyFill="1" applyBorder="1" applyAlignment="1">
      <alignment horizontal="center" vertical="center"/>
    </xf>
    <xf numFmtId="0" fontId="21" fillId="3" borderId="6" xfId="0" applyFont="1" applyFill="1" applyBorder="1" applyAlignment="1">
      <alignment horizontal="center" vertical="center"/>
    </xf>
    <xf numFmtId="0" fontId="16" fillId="15" borderId="0" xfId="0" applyFont="1" applyFill="1" applyAlignment="1">
      <alignment horizontal="center"/>
    </xf>
    <xf numFmtId="0" fontId="16" fillId="0" borderId="0" xfId="0" applyFont="1" applyAlignment="1">
      <alignment horizontal="center"/>
    </xf>
    <xf numFmtId="0" fontId="21" fillId="5" borderId="5" xfId="0" applyFont="1" applyFill="1" applyBorder="1" applyAlignment="1">
      <alignment horizontal="center" vertical="center"/>
    </xf>
    <xf numFmtId="0" fontId="21" fillId="5" borderId="6" xfId="0" applyFont="1" applyFill="1" applyBorder="1" applyAlignment="1">
      <alignment horizontal="center" vertical="center"/>
    </xf>
    <xf numFmtId="0" fontId="32" fillId="0" borderId="0" xfId="0" applyFont="1" applyAlignment="1">
      <alignment horizontal="center" vertical="center" wrapText="1"/>
    </xf>
    <xf numFmtId="0" fontId="32" fillId="0" borderId="7" xfId="0" applyFont="1" applyBorder="1" applyAlignment="1">
      <alignment horizontal="center" vertical="center" wrapText="1"/>
    </xf>
    <xf numFmtId="0" fontId="26" fillId="12" borderId="1" xfId="0" applyFont="1" applyFill="1" applyBorder="1" applyAlignment="1">
      <alignment horizontal="center" vertical="center" wrapText="1"/>
    </xf>
    <xf numFmtId="0" fontId="18" fillId="7" borderId="38" xfId="0" applyFont="1" applyFill="1" applyBorder="1" applyAlignment="1">
      <alignment horizontal="left" vertical="center"/>
    </xf>
    <xf numFmtId="0" fontId="18" fillId="7" borderId="0" xfId="0" applyFont="1" applyFill="1" applyAlignment="1">
      <alignment horizontal="left" vertical="center"/>
    </xf>
    <xf numFmtId="0" fontId="22" fillId="0" borderId="2" xfId="0" applyFont="1" applyBorder="1" applyAlignment="1">
      <alignment horizontal="left" vertical="top" wrapText="1"/>
    </xf>
    <xf numFmtId="0" fontId="22" fillId="0" borderId="3" xfId="0" applyFont="1" applyBorder="1" applyAlignment="1">
      <alignment horizontal="left" vertical="top" wrapText="1"/>
    </xf>
    <xf numFmtId="0" fontId="22" fillId="0" borderId="44" xfId="0" applyFont="1" applyBorder="1" applyAlignment="1">
      <alignment horizontal="left" vertical="top" wrapText="1"/>
    </xf>
    <xf numFmtId="0" fontId="22" fillId="0" borderId="45" xfId="0" applyFont="1" applyBorder="1" applyAlignment="1">
      <alignment horizontal="left" vertical="top" wrapText="1"/>
    </xf>
    <xf numFmtId="0" fontId="22" fillId="0" borderId="46" xfId="0" applyFont="1" applyBorder="1" applyAlignment="1">
      <alignment horizontal="left" vertical="top" wrapText="1"/>
    </xf>
    <xf numFmtId="0" fontId="22" fillId="0" borderId="47" xfId="0" applyFont="1" applyBorder="1" applyAlignment="1">
      <alignment horizontal="left" vertical="top" wrapText="1"/>
    </xf>
    <xf numFmtId="0" fontId="16" fillId="8" borderId="38" xfId="0" applyFont="1" applyFill="1" applyBorder="1" applyAlignment="1">
      <alignment horizontal="center" vertical="center"/>
    </xf>
    <xf numFmtId="0" fontId="16" fillId="8" borderId="0" xfId="0" applyFont="1" applyFill="1" applyAlignment="1">
      <alignment horizontal="center" vertical="center"/>
    </xf>
    <xf numFmtId="0" fontId="19" fillId="0" borderId="2" xfId="0" applyFont="1" applyBorder="1" applyAlignment="1" applyProtection="1">
      <alignment horizontal="center" vertical="center" wrapText="1"/>
      <protection hidden="1"/>
    </xf>
    <xf numFmtId="0" fontId="19" fillId="0" borderId="3" xfId="0" applyFont="1" applyBorder="1" applyAlignment="1" applyProtection="1">
      <alignment horizontal="center" vertical="center" wrapText="1"/>
      <protection hidden="1"/>
    </xf>
    <xf numFmtId="0" fontId="19" fillId="0" borderId="4" xfId="0" applyFont="1" applyBorder="1" applyAlignment="1" applyProtection="1">
      <alignment horizontal="center" vertical="center" wrapText="1"/>
      <protection hidden="1"/>
    </xf>
    <xf numFmtId="0" fontId="25" fillId="9" borderId="1" xfId="0" applyFont="1" applyFill="1" applyBorder="1" applyAlignment="1">
      <alignment horizontal="center" vertical="center"/>
    </xf>
    <xf numFmtId="0" fontId="16" fillId="9" borderId="31" xfId="0" applyFont="1" applyFill="1" applyBorder="1" applyAlignment="1">
      <alignment horizontal="center" vertical="center"/>
    </xf>
    <xf numFmtId="0" fontId="16" fillId="9" borderId="42" xfId="0" applyFont="1" applyFill="1" applyBorder="1" applyAlignment="1">
      <alignment horizontal="center" vertical="center"/>
    </xf>
    <xf numFmtId="0" fontId="16" fillId="9" borderId="43" xfId="0" applyFont="1" applyFill="1" applyBorder="1" applyAlignment="1">
      <alignment horizontal="center" vertical="center"/>
    </xf>
    <xf numFmtId="0" fontId="16" fillId="9" borderId="10" xfId="0" applyFont="1" applyFill="1" applyBorder="1" applyAlignment="1">
      <alignment horizontal="center" vertical="center"/>
    </xf>
    <xf numFmtId="0" fontId="16" fillId="9" borderId="17" xfId="0" applyFont="1" applyFill="1" applyBorder="1" applyAlignment="1">
      <alignment horizontal="center" vertical="center"/>
    </xf>
    <xf numFmtId="0" fontId="22" fillId="0" borderId="2" xfId="0" applyFont="1" applyBorder="1" applyAlignment="1">
      <alignment horizontal="left" vertical="center" wrapText="1"/>
    </xf>
    <xf numFmtId="0" fontId="22" fillId="0" borderId="3" xfId="0" applyFont="1" applyBorder="1" applyAlignment="1">
      <alignment horizontal="left" vertical="center" wrapText="1"/>
    </xf>
    <xf numFmtId="0" fontId="22" fillId="0" borderId="44" xfId="0" applyFont="1" applyBorder="1" applyAlignment="1">
      <alignment horizontal="left" vertical="center" wrapText="1"/>
    </xf>
    <xf numFmtId="0" fontId="15" fillId="0" borderId="0" xfId="0" applyFont="1" applyAlignment="1">
      <alignment horizontal="center" vertical="center"/>
    </xf>
    <xf numFmtId="0" fontId="16" fillId="7" borderId="0" xfId="0" applyFont="1" applyFill="1" applyAlignment="1">
      <alignment horizontal="left" vertical="center"/>
    </xf>
    <xf numFmtId="0" fontId="19" fillId="0" borderId="39" xfId="0" applyFont="1" applyBorder="1" applyAlignment="1" applyProtection="1">
      <alignment horizontal="center" vertical="center" wrapText="1"/>
      <protection hidden="1"/>
    </xf>
    <xf numFmtId="0" fontId="19" fillId="0" borderId="40" xfId="0" applyFont="1" applyBorder="1" applyAlignment="1" applyProtection="1">
      <alignment horizontal="center" vertical="center" wrapText="1"/>
      <protection hidden="1"/>
    </xf>
    <xf numFmtId="0" fontId="19" fillId="0" borderId="41" xfId="0" applyFont="1" applyBorder="1" applyAlignment="1" applyProtection="1">
      <alignment horizontal="center" vertical="center" wrapText="1"/>
      <protection hidden="1"/>
    </xf>
    <xf numFmtId="0" fontId="19" fillId="0" borderId="40" xfId="0" applyFont="1" applyBorder="1" applyAlignment="1" applyProtection="1">
      <alignment horizontal="center" vertical="center"/>
      <protection hidden="1"/>
    </xf>
    <xf numFmtId="0" fontId="19" fillId="0" borderId="41" xfId="0" applyFont="1" applyBorder="1" applyAlignment="1" applyProtection="1">
      <alignment horizontal="center" vertical="center"/>
      <protection hidden="1"/>
    </xf>
  </cellXfs>
  <cellStyles count="4">
    <cellStyle name="Hipervínculo" xfId="3" builtinId="8"/>
    <cellStyle name="Millares [0]" xfId="1" builtinId="6"/>
    <cellStyle name="Normal" xfId="0" builtinId="0"/>
    <cellStyle name="Porcentaje" xfId="2" builtinId="5"/>
  </cellStyles>
  <dxfs count="25">
    <dxf>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2DCDE0E5-CEB5-4783-A0CE-05C85AB212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77434" cy="1446176"/>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1DE1F67A-5FCC-4B26-861D-8248E1EA16C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77434" cy="1366801"/>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4B3EA-C447-4CB2-9AA5-77139CFF09B7}">
  <sheetPr>
    <tabColor rgb="FF00B050"/>
  </sheetPr>
  <dimension ref="A1:B14"/>
  <sheetViews>
    <sheetView workbookViewId="0">
      <selection activeCell="E6" sqref="E6"/>
    </sheetView>
  </sheetViews>
  <sheetFormatPr defaultColWidth="11.42578125" defaultRowHeight="14.45"/>
  <cols>
    <col min="1" max="1" width="18.28515625" customWidth="1"/>
    <col min="2" max="2" width="55.7109375" customWidth="1"/>
  </cols>
  <sheetData>
    <row r="1" spans="1:2" ht="21">
      <c r="A1" s="247" t="s">
        <v>0</v>
      </c>
      <c r="B1" s="247"/>
    </row>
    <row r="3" spans="1:2">
      <c r="A3" t="s">
        <v>1</v>
      </c>
    </row>
    <row r="5" spans="1:2">
      <c r="A5" s="175" t="s">
        <v>2</v>
      </c>
      <c r="B5" s="175" t="s">
        <v>3</v>
      </c>
    </row>
    <row r="6" spans="1:2">
      <c r="A6" s="178">
        <v>46061</v>
      </c>
      <c r="B6" s="179" t="s">
        <v>4</v>
      </c>
    </row>
    <row r="7" spans="1:2">
      <c r="A7" s="176"/>
      <c r="B7" s="114"/>
    </row>
    <row r="8" spans="1:2">
      <c r="A8" s="176"/>
      <c r="B8" s="114"/>
    </row>
    <row r="9" spans="1:2">
      <c r="A9" s="176"/>
      <c r="B9" s="114"/>
    </row>
    <row r="10" spans="1:2">
      <c r="A10" s="176"/>
      <c r="B10" s="114"/>
    </row>
    <row r="11" spans="1:2">
      <c r="A11" s="176"/>
      <c r="B11" s="114"/>
    </row>
    <row r="12" spans="1:2">
      <c r="A12" s="176"/>
      <c r="B12" s="114"/>
    </row>
    <row r="14" spans="1:2">
      <c r="A14" s="177" t="s">
        <v>5</v>
      </c>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ACA3B-5D17-4151-8886-A7C774A3019A}">
  <sheetPr>
    <tabColor rgb="FFFFC000"/>
    <pageSetUpPr fitToPage="1"/>
  </sheetPr>
  <dimension ref="A1:BA27"/>
  <sheetViews>
    <sheetView showGridLines="0" tabSelected="1" view="pageBreakPreview" topLeftCell="AZ16" zoomScale="60" zoomScaleNormal="60" workbookViewId="0">
      <selection activeCell="BE17" sqref="BE17"/>
    </sheetView>
  </sheetViews>
  <sheetFormatPr defaultColWidth="11.42578125" defaultRowHeight="15.6"/>
  <cols>
    <col min="2" max="2" width="27.140625" customWidth="1"/>
    <col min="3" max="3" width="26" customWidth="1"/>
    <col min="4" max="4" width="28.42578125" customWidth="1"/>
    <col min="5" max="5" width="29.28515625" customWidth="1"/>
    <col min="6" max="6" width="25.42578125" hidden="1" customWidth="1"/>
    <col min="7" max="8" width="20.140625" customWidth="1"/>
    <col min="9" max="9" width="9.42578125" customWidth="1"/>
    <col min="10" max="10" width="25.42578125" customWidth="1"/>
    <col min="11" max="11" width="32.85546875" customWidth="1"/>
    <col min="12" max="12" width="20.140625" style="1" customWidth="1"/>
    <col min="13" max="13" width="9.42578125" style="1" customWidth="1"/>
    <col min="14" max="14" width="26.85546875" style="1" customWidth="1"/>
    <col min="15" max="15" width="11.28515625" style="1" customWidth="1"/>
    <col min="16" max="16" width="1" style="1" customWidth="1"/>
    <col min="17" max="17" width="5.140625" style="1" customWidth="1"/>
    <col min="18" max="23" width="46.7109375" style="1" customWidth="1"/>
    <col min="24" max="24" width="15.85546875" style="1" customWidth="1"/>
    <col min="25" max="27" width="10.28515625" style="1" customWidth="1"/>
    <col min="28" max="28" width="6" style="1" customWidth="1"/>
    <col min="29" max="29" width="13.7109375" style="1" customWidth="1"/>
    <col min="30" max="30" width="7.5703125" style="1" customWidth="1"/>
    <col min="31" max="31" width="5.7109375" style="1" customWidth="1"/>
    <col min="32" max="32" width="22.28515625" style="1" customWidth="1"/>
    <col min="33" max="33" width="11.85546875" style="1" customWidth="1"/>
    <col min="34" max="34" width="7.28515625" style="1" customWidth="1"/>
    <col min="35" max="35" width="10.85546875" style="1" customWidth="1"/>
    <col min="36" max="36" width="8" style="1" customWidth="1"/>
    <col min="37" max="38" width="7.28515625" style="1" customWidth="1"/>
    <col min="39" max="39" width="9.28515625" style="1" customWidth="1"/>
    <col min="40" max="40" width="8.5703125" style="4" customWidth="1"/>
    <col min="41" max="41" width="1" style="4" customWidth="1"/>
    <col min="42" max="42" width="26.85546875" style="4" customWidth="1"/>
    <col min="43" max="43" width="26.7109375" style="1" customWidth="1"/>
    <col min="44" max="44" width="20.85546875" style="1" customWidth="1"/>
    <col min="45" max="45" width="1" customWidth="1"/>
    <col min="46" max="46" width="18.28515625" customWidth="1"/>
    <col min="47" max="50" width="45" customWidth="1"/>
    <col min="51" max="51" width="1" customWidth="1"/>
    <col min="52" max="52" width="45" customWidth="1"/>
    <col min="53" max="53" width="57.42578125" customWidth="1"/>
  </cols>
  <sheetData>
    <row r="1" spans="1:53" ht="15.75" customHeight="1">
      <c r="A1" s="187"/>
      <c r="B1" s="188"/>
      <c r="C1" s="208" t="s">
        <v>6</v>
      </c>
      <c r="D1" s="209"/>
      <c r="E1" s="209"/>
      <c r="F1" s="209"/>
      <c r="G1" s="209"/>
      <c r="H1" s="209"/>
      <c r="I1" s="209"/>
      <c r="J1" s="209"/>
      <c r="K1" s="209"/>
      <c r="L1" s="209"/>
      <c r="M1" s="209"/>
      <c r="N1" s="209"/>
      <c r="O1" s="209"/>
      <c r="P1" s="209"/>
      <c r="Q1" s="209"/>
      <c r="R1" s="209"/>
      <c r="S1" s="209"/>
      <c r="T1" s="209"/>
      <c r="U1" s="209"/>
      <c r="V1" s="209"/>
      <c r="W1" s="209"/>
      <c r="X1" s="209"/>
      <c r="Y1" s="209"/>
      <c r="Z1" s="209"/>
      <c r="AA1" s="209"/>
      <c r="AB1" s="209"/>
      <c r="AC1" s="209"/>
      <c r="AD1" s="209"/>
      <c r="AE1" s="209"/>
      <c r="AF1" s="209"/>
      <c r="AG1" s="209"/>
      <c r="AH1" s="209"/>
      <c r="AI1" s="209"/>
      <c r="AJ1" s="209"/>
      <c r="AK1" s="209"/>
      <c r="AL1" s="209"/>
      <c r="AM1" s="209"/>
      <c r="AN1" s="209"/>
      <c r="AO1" s="209"/>
      <c r="AP1" s="209"/>
      <c r="AQ1" s="209"/>
      <c r="AR1" s="209"/>
      <c r="AS1" s="209"/>
      <c r="AT1" s="209"/>
      <c r="AU1" s="209"/>
      <c r="AV1" s="209"/>
      <c r="AW1" s="210"/>
      <c r="AX1" s="187" t="s">
        <v>7</v>
      </c>
      <c r="AY1" s="188"/>
      <c r="AZ1" s="183" t="s">
        <v>8</v>
      </c>
      <c r="BA1" s="184"/>
    </row>
    <row r="2" spans="1:53" ht="15.75" customHeight="1" thickBot="1">
      <c r="A2" s="206"/>
      <c r="B2" s="207"/>
      <c r="C2" s="195"/>
      <c r="D2" s="196"/>
      <c r="E2" s="196"/>
      <c r="F2" s="196"/>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96"/>
      <c r="AO2" s="196"/>
      <c r="AP2" s="196"/>
      <c r="AQ2" s="196"/>
      <c r="AR2" s="196"/>
      <c r="AS2" s="196"/>
      <c r="AT2" s="196"/>
      <c r="AU2" s="196"/>
      <c r="AV2" s="196"/>
      <c r="AW2" s="197"/>
      <c r="AX2" s="189"/>
      <c r="AY2" s="190"/>
      <c r="AZ2" s="185"/>
      <c r="BA2" s="186"/>
    </row>
    <row r="3" spans="1:53" ht="15.75" customHeight="1">
      <c r="A3" s="206"/>
      <c r="B3" s="207"/>
      <c r="C3" s="195"/>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7"/>
      <c r="AX3" s="187" t="s">
        <v>9</v>
      </c>
      <c r="AY3" s="188"/>
      <c r="AZ3" s="191" t="s">
        <v>10</v>
      </c>
      <c r="BA3" s="192"/>
    </row>
    <row r="4" spans="1:53" ht="16.5" customHeight="1" thickBot="1">
      <c r="A4" s="206"/>
      <c r="B4" s="207"/>
      <c r="C4" s="198"/>
      <c r="D4" s="199"/>
      <c r="E4" s="199"/>
      <c r="F4" s="199"/>
      <c r="G4" s="199"/>
      <c r="H4" s="199"/>
      <c r="I4" s="199"/>
      <c r="J4" s="199"/>
      <c r="K4" s="199"/>
      <c r="L4" s="199"/>
      <c r="M4" s="199"/>
      <c r="N4" s="199"/>
      <c r="O4" s="199"/>
      <c r="P4" s="199"/>
      <c r="Q4" s="199"/>
      <c r="R4" s="199"/>
      <c r="S4" s="199"/>
      <c r="T4" s="199"/>
      <c r="U4" s="199"/>
      <c r="V4" s="199"/>
      <c r="W4" s="199"/>
      <c r="X4" s="199"/>
      <c r="Y4" s="199"/>
      <c r="Z4" s="199"/>
      <c r="AA4" s="199"/>
      <c r="AB4" s="199"/>
      <c r="AC4" s="199"/>
      <c r="AD4" s="199"/>
      <c r="AE4" s="199"/>
      <c r="AF4" s="199"/>
      <c r="AG4" s="199"/>
      <c r="AH4" s="199"/>
      <c r="AI4" s="199"/>
      <c r="AJ4" s="199"/>
      <c r="AK4" s="199"/>
      <c r="AL4" s="199"/>
      <c r="AM4" s="199"/>
      <c r="AN4" s="199"/>
      <c r="AO4" s="199"/>
      <c r="AP4" s="199"/>
      <c r="AQ4" s="199"/>
      <c r="AR4" s="199"/>
      <c r="AS4" s="199"/>
      <c r="AT4" s="199"/>
      <c r="AU4" s="199"/>
      <c r="AV4" s="199"/>
      <c r="AW4" s="200"/>
      <c r="AX4" s="189"/>
      <c r="AY4" s="190"/>
      <c r="AZ4" s="193"/>
      <c r="BA4" s="194"/>
    </row>
    <row r="5" spans="1:53" ht="20.45" customHeight="1">
      <c r="A5" s="206"/>
      <c r="B5" s="207"/>
      <c r="C5" s="195" t="s">
        <v>11</v>
      </c>
      <c r="D5" s="196"/>
      <c r="E5" s="196"/>
      <c r="F5" s="196"/>
      <c r="G5" s="196"/>
      <c r="H5" s="196"/>
      <c r="I5" s="196"/>
      <c r="J5" s="196"/>
      <c r="K5" s="196"/>
      <c r="L5" s="196"/>
      <c r="M5" s="196"/>
      <c r="N5" s="196"/>
      <c r="O5" s="196"/>
      <c r="P5" s="196"/>
      <c r="Q5" s="196"/>
      <c r="R5" s="196"/>
      <c r="S5" s="196"/>
      <c r="T5" s="196"/>
      <c r="U5" s="196"/>
      <c r="V5" s="196"/>
      <c r="W5" s="196"/>
      <c r="X5" s="196"/>
      <c r="Y5" s="196"/>
      <c r="Z5" s="196"/>
      <c r="AA5" s="196"/>
      <c r="AB5" s="196"/>
      <c r="AC5" s="196"/>
      <c r="AD5" s="196"/>
      <c r="AE5" s="196"/>
      <c r="AF5" s="196"/>
      <c r="AG5" s="196"/>
      <c r="AH5" s="196"/>
      <c r="AI5" s="196"/>
      <c r="AJ5" s="196"/>
      <c r="AK5" s="196"/>
      <c r="AL5" s="196"/>
      <c r="AM5" s="196"/>
      <c r="AN5" s="196"/>
      <c r="AO5" s="196"/>
      <c r="AP5" s="196"/>
      <c r="AQ5" s="196"/>
      <c r="AR5" s="196"/>
      <c r="AS5" s="196"/>
      <c r="AT5" s="196"/>
      <c r="AU5" s="196"/>
      <c r="AV5" s="196"/>
      <c r="AW5" s="197"/>
      <c r="AX5" s="187" t="s">
        <v>12</v>
      </c>
      <c r="AY5" s="188"/>
      <c r="AZ5" s="187" t="s">
        <v>13</v>
      </c>
      <c r="BA5" s="188"/>
    </row>
    <row r="6" spans="1:53" ht="15" customHeight="1" thickBot="1">
      <c r="A6" s="206"/>
      <c r="B6" s="207"/>
      <c r="C6" s="195"/>
      <c r="D6" s="196"/>
      <c r="E6" s="196"/>
      <c r="F6" s="196"/>
      <c r="G6" s="196"/>
      <c r="H6" s="196"/>
      <c r="I6" s="196"/>
      <c r="J6" s="196"/>
      <c r="K6" s="196"/>
      <c r="L6" s="196"/>
      <c r="M6" s="196"/>
      <c r="N6" s="196"/>
      <c r="O6" s="196"/>
      <c r="P6" s="196"/>
      <c r="Q6" s="196"/>
      <c r="R6" s="196"/>
      <c r="S6" s="196"/>
      <c r="T6" s="196"/>
      <c r="U6" s="196"/>
      <c r="V6" s="196"/>
      <c r="W6" s="196"/>
      <c r="X6" s="196"/>
      <c r="Y6" s="196"/>
      <c r="Z6" s="196"/>
      <c r="AA6" s="196"/>
      <c r="AB6" s="196"/>
      <c r="AC6" s="196"/>
      <c r="AD6" s="196"/>
      <c r="AE6" s="196"/>
      <c r="AF6" s="196"/>
      <c r="AG6" s="196"/>
      <c r="AH6" s="196"/>
      <c r="AI6" s="196"/>
      <c r="AJ6" s="196"/>
      <c r="AK6" s="196"/>
      <c r="AL6" s="196"/>
      <c r="AM6" s="196"/>
      <c r="AN6" s="196"/>
      <c r="AO6" s="196"/>
      <c r="AP6" s="196"/>
      <c r="AQ6" s="196"/>
      <c r="AR6" s="196"/>
      <c r="AS6" s="196"/>
      <c r="AT6" s="196"/>
      <c r="AU6" s="196"/>
      <c r="AV6" s="196"/>
      <c r="AW6" s="197"/>
      <c r="AX6" s="189"/>
      <c r="AY6" s="190"/>
      <c r="AZ6" s="189"/>
      <c r="BA6" s="190"/>
    </row>
    <row r="7" spans="1:53" ht="15.75" customHeight="1">
      <c r="A7" s="206"/>
      <c r="B7" s="207"/>
      <c r="C7" s="195"/>
      <c r="D7" s="196"/>
      <c r="E7" s="196"/>
      <c r="F7" s="196"/>
      <c r="G7" s="196"/>
      <c r="H7" s="196"/>
      <c r="I7" s="196"/>
      <c r="J7" s="196"/>
      <c r="K7" s="196"/>
      <c r="L7" s="196"/>
      <c r="M7" s="196"/>
      <c r="N7" s="196"/>
      <c r="O7" s="196"/>
      <c r="P7" s="196"/>
      <c r="Q7" s="196"/>
      <c r="R7" s="196"/>
      <c r="S7" s="196"/>
      <c r="T7" s="196"/>
      <c r="U7" s="196"/>
      <c r="V7" s="196"/>
      <c r="W7" s="196"/>
      <c r="X7" s="196"/>
      <c r="Y7" s="196"/>
      <c r="Z7" s="196"/>
      <c r="AA7" s="196"/>
      <c r="AB7" s="196"/>
      <c r="AC7" s="196"/>
      <c r="AD7" s="196"/>
      <c r="AE7" s="196"/>
      <c r="AF7" s="196"/>
      <c r="AG7" s="196"/>
      <c r="AH7" s="196"/>
      <c r="AI7" s="196"/>
      <c r="AJ7" s="196"/>
      <c r="AK7" s="196"/>
      <c r="AL7" s="196"/>
      <c r="AM7" s="196"/>
      <c r="AN7" s="196"/>
      <c r="AO7" s="196"/>
      <c r="AP7" s="196"/>
      <c r="AQ7" s="196"/>
      <c r="AR7" s="196"/>
      <c r="AS7" s="196"/>
      <c r="AT7" s="196"/>
      <c r="AU7" s="196"/>
      <c r="AV7" s="196"/>
      <c r="AW7" s="197"/>
      <c r="AX7" s="187" t="s">
        <v>14</v>
      </c>
      <c r="AY7" s="188"/>
      <c r="AZ7" s="201">
        <v>45909</v>
      </c>
      <c r="BA7" s="184"/>
    </row>
    <row r="8" spans="1:53" ht="16.5" customHeight="1" thickBot="1">
      <c r="A8" s="189"/>
      <c r="B8" s="190"/>
      <c r="C8" s="198"/>
      <c r="D8" s="199"/>
      <c r="E8" s="199"/>
      <c r="F8" s="199"/>
      <c r="G8" s="199"/>
      <c r="H8" s="199"/>
      <c r="I8" s="199"/>
      <c r="J8" s="199"/>
      <c r="K8" s="199"/>
      <c r="L8" s="199"/>
      <c r="M8" s="199"/>
      <c r="N8" s="199"/>
      <c r="O8" s="199"/>
      <c r="P8" s="199"/>
      <c r="Q8" s="199"/>
      <c r="R8" s="199"/>
      <c r="S8" s="199"/>
      <c r="T8" s="199"/>
      <c r="U8" s="199"/>
      <c r="V8" s="199"/>
      <c r="W8" s="199"/>
      <c r="X8" s="199"/>
      <c r="Y8" s="199"/>
      <c r="Z8" s="199"/>
      <c r="AA8" s="199"/>
      <c r="AB8" s="199"/>
      <c r="AC8" s="199"/>
      <c r="AD8" s="199"/>
      <c r="AE8" s="199"/>
      <c r="AF8" s="199"/>
      <c r="AG8" s="199"/>
      <c r="AH8" s="199"/>
      <c r="AI8" s="199"/>
      <c r="AJ8" s="199"/>
      <c r="AK8" s="199"/>
      <c r="AL8" s="199"/>
      <c r="AM8" s="199"/>
      <c r="AN8" s="199"/>
      <c r="AO8" s="199"/>
      <c r="AP8" s="199"/>
      <c r="AQ8" s="199"/>
      <c r="AR8" s="199"/>
      <c r="AS8" s="199"/>
      <c r="AT8" s="199"/>
      <c r="AU8" s="199"/>
      <c r="AV8" s="199"/>
      <c r="AW8" s="200"/>
      <c r="AX8" s="189"/>
      <c r="AY8" s="190"/>
      <c r="AZ8" s="185"/>
      <c r="BA8" s="186"/>
    </row>
    <row r="10" spans="1:53" ht="54" customHeight="1">
      <c r="A10" s="202" t="s">
        <v>15</v>
      </c>
      <c r="B10" s="202"/>
      <c r="C10" s="202"/>
      <c r="D10" s="211" t="s">
        <v>16</v>
      </c>
      <c r="E10" s="212"/>
      <c r="F10" s="212"/>
      <c r="G10" s="212"/>
      <c r="H10" s="212"/>
      <c r="I10" s="212"/>
      <c r="J10" s="212"/>
      <c r="K10" s="212"/>
      <c r="L10" s="212"/>
      <c r="M10" s="213"/>
      <c r="N10" s="25"/>
      <c r="AN10" s="1"/>
      <c r="AO10" s="1"/>
      <c r="AP10" s="1"/>
    </row>
    <row r="11" spans="1:53" s="3" customFormat="1" ht="75" customHeight="1">
      <c r="A11" s="202" t="s">
        <v>17</v>
      </c>
      <c r="B11" s="202"/>
      <c r="C11" s="202"/>
      <c r="D11" s="203" t="s">
        <v>18</v>
      </c>
      <c r="E11" s="204"/>
      <c r="F11" s="204"/>
      <c r="G11" s="204"/>
      <c r="H11" s="204"/>
      <c r="I11" s="204"/>
      <c r="J11" s="204"/>
      <c r="K11" s="204"/>
      <c r="L11" s="204"/>
      <c r="M11" s="205"/>
      <c r="N11" s="26"/>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c r="A12" s="202" t="s">
        <v>19</v>
      </c>
      <c r="B12" s="202"/>
      <c r="C12" s="202"/>
      <c r="D12" s="203" t="s">
        <v>20</v>
      </c>
      <c r="E12" s="204"/>
      <c r="F12" s="204"/>
      <c r="G12" s="204"/>
      <c r="H12" s="204"/>
      <c r="I12" s="204"/>
      <c r="J12" s="204"/>
      <c r="K12" s="204"/>
      <c r="L12" s="204"/>
      <c r="M12" s="205"/>
      <c r="N12" s="26"/>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c r="A14" s="235" t="s">
        <v>21</v>
      </c>
      <c r="B14" s="236"/>
      <c r="C14" s="236"/>
      <c r="D14" s="236"/>
      <c r="E14" s="236"/>
      <c r="F14" s="236"/>
      <c r="G14" s="236"/>
      <c r="H14" s="236"/>
      <c r="I14" s="236"/>
      <c r="J14" s="236"/>
      <c r="K14" s="236"/>
      <c r="L14" s="236"/>
      <c r="M14" s="236"/>
      <c r="N14" s="237"/>
      <c r="O14" s="238"/>
      <c r="P14" s="2"/>
      <c r="Q14" s="243" t="s">
        <v>22</v>
      </c>
      <c r="R14" s="244"/>
      <c r="S14" s="244"/>
      <c r="T14" s="244"/>
      <c r="U14" s="244"/>
      <c r="V14" s="244"/>
      <c r="W14" s="244"/>
      <c r="X14" s="244"/>
      <c r="Y14" s="245"/>
      <c r="Z14" s="245"/>
      <c r="AA14" s="245"/>
      <c r="AB14" s="245"/>
      <c r="AC14" s="245"/>
      <c r="AD14" s="245"/>
      <c r="AE14" s="245"/>
      <c r="AF14" s="244"/>
      <c r="AG14" s="244"/>
      <c r="AH14" s="244"/>
      <c r="AI14" s="244"/>
      <c r="AJ14" s="244"/>
      <c r="AK14" s="244"/>
      <c r="AL14" s="244"/>
      <c r="AM14" s="244"/>
      <c r="AN14" s="246"/>
      <c r="AO14" s="2"/>
      <c r="AP14" s="214" t="s">
        <v>23</v>
      </c>
      <c r="AQ14" s="215"/>
      <c r="AR14" s="216"/>
      <c r="AT14" s="220" t="s">
        <v>24</v>
      </c>
      <c r="AU14" s="221"/>
      <c r="AV14" s="221"/>
      <c r="AW14" s="221"/>
      <c r="AX14" s="222"/>
      <c r="AY14" s="32"/>
      <c r="AZ14" s="214" t="s">
        <v>25</v>
      </c>
      <c r="BA14" s="216"/>
    </row>
    <row r="15" spans="1:53">
      <c r="A15" s="239"/>
      <c r="B15" s="240"/>
      <c r="C15" s="240"/>
      <c r="D15" s="240"/>
      <c r="E15" s="240"/>
      <c r="F15" s="240"/>
      <c r="G15" s="240"/>
      <c r="H15" s="240"/>
      <c r="I15" s="240"/>
      <c r="J15" s="240"/>
      <c r="K15" s="240"/>
      <c r="L15" s="240"/>
      <c r="M15" s="240"/>
      <c r="N15" s="241"/>
      <c r="O15" s="242"/>
      <c r="P15" s="2"/>
      <c r="Q15" s="27"/>
      <c r="R15" s="28"/>
      <c r="S15" s="28"/>
      <c r="T15" s="28"/>
      <c r="U15" s="28"/>
      <c r="V15" s="28"/>
      <c r="W15" s="28"/>
      <c r="X15" s="28"/>
      <c r="Y15" s="225" t="s">
        <v>26</v>
      </c>
      <c r="Z15" s="226"/>
      <c r="AA15" s="227"/>
      <c r="AB15" s="225" t="s">
        <v>27</v>
      </c>
      <c r="AC15" s="226"/>
      <c r="AD15" s="226"/>
      <c r="AE15" s="226"/>
      <c r="AF15" s="227"/>
      <c r="AG15" s="228"/>
      <c r="AH15" s="228"/>
      <c r="AI15" s="228"/>
      <c r="AJ15" s="228"/>
      <c r="AK15" s="228"/>
      <c r="AL15" s="228"/>
      <c r="AM15" s="228"/>
      <c r="AN15" s="229"/>
      <c r="AO15" s="2"/>
      <c r="AP15" s="217"/>
      <c r="AQ15" s="218"/>
      <c r="AR15" s="219"/>
      <c r="AT15" s="223"/>
      <c r="AU15" s="218"/>
      <c r="AV15" s="218"/>
      <c r="AW15" s="218"/>
      <c r="AX15" s="224"/>
      <c r="AY15" s="32"/>
      <c r="AZ15" s="217"/>
      <c r="BA15" s="219"/>
    </row>
    <row r="16" spans="1:53" s="5" customFormat="1" ht="166.5" customHeight="1" thickBot="1">
      <c r="A16" s="10" t="s">
        <v>28</v>
      </c>
      <c r="B16" s="11" t="s">
        <v>29</v>
      </c>
      <c r="C16" s="12" t="s">
        <v>30</v>
      </c>
      <c r="D16" s="12" t="s">
        <v>31</v>
      </c>
      <c r="E16" s="13" t="s">
        <v>32</v>
      </c>
      <c r="F16" s="20" t="s">
        <v>33</v>
      </c>
      <c r="G16" s="34" t="s">
        <v>34</v>
      </c>
      <c r="H16" s="13" t="s">
        <v>35</v>
      </c>
      <c r="I16" s="12" t="s">
        <v>36</v>
      </c>
      <c r="J16" s="12" t="s">
        <v>37</v>
      </c>
      <c r="K16" s="13" t="s">
        <v>38</v>
      </c>
      <c r="L16" s="13" t="s">
        <v>39</v>
      </c>
      <c r="M16" s="12" t="s">
        <v>36</v>
      </c>
      <c r="N16" s="12" t="s">
        <v>40</v>
      </c>
      <c r="O16" s="14" t="s">
        <v>41</v>
      </c>
      <c r="P16" s="2"/>
      <c r="Q16" s="15" t="s">
        <v>42</v>
      </c>
      <c r="R16" s="113" t="s">
        <v>43</v>
      </c>
      <c r="S16" s="113" t="s">
        <v>44</v>
      </c>
      <c r="T16" s="113" t="s">
        <v>45</v>
      </c>
      <c r="U16" s="113" t="s">
        <v>46</v>
      </c>
      <c r="V16" s="113" t="s">
        <v>47</v>
      </c>
      <c r="W16" s="113" t="s">
        <v>48</v>
      </c>
      <c r="X16" s="29" t="s">
        <v>49</v>
      </c>
      <c r="Y16" s="128" t="s">
        <v>50</v>
      </c>
      <c r="Z16" s="128" t="s">
        <v>51</v>
      </c>
      <c r="AA16" s="17" t="s">
        <v>52</v>
      </c>
      <c r="AB16" s="231" t="s">
        <v>53</v>
      </c>
      <c r="AC16" s="232"/>
      <c r="AD16" s="17" t="s">
        <v>54</v>
      </c>
      <c r="AE16" s="233" t="s">
        <v>55</v>
      </c>
      <c r="AF16" s="234"/>
      <c r="AG16" s="18" t="s">
        <v>56</v>
      </c>
      <c r="AH16" s="18" t="s">
        <v>57</v>
      </c>
      <c r="AI16" s="18" t="s">
        <v>36</v>
      </c>
      <c r="AJ16" s="18" t="s">
        <v>58</v>
      </c>
      <c r="AK16" s="18" t="s">
        <v>36</v>
      </c>
      <c r="AL16" s="18" t="s">
        <v>40</v>
      </c>
      <c r="AM16" s="18" t="s">
        <v>59</v>
      </c>
      <c r="AN16" s="14" t="s">
        <v>60</v>
      </c>
      <c r="AO16" s="2"/>
      <c r="AP16" s="19" t="s">
        <v>61</v>
      </c>
      <c r="AQ16" s="16" t="s">
        <v>62</v>
      </c>
      <c r="AR16" s="31" t="s">
        <v>63</v>
      </c>
      <c r="AT16" s="123" t="s">
        <v>64</v>
      </c>
      <c r="AU16" s="125" t="s">
        <v>65</v>
      </c>
      <c r="AV16" s="125" t="s">
        <v>66</v>
      </c>
      <c r="AW16" s="125" t="s">
        <v>67</v>
      </c>
      <c r="AX16" s="124" t="s">
        <v>68</v>
      </c>
      <c r="AY16" s="33"/>
      <c r="AZ16" s="126" t="s">
        <v>69</v>
      </c>
      <c r="BA16" s="127" t="s">
        <v>70</v>
      </c>
    </row>
    <row r="17" spans="1:53" ht="409.6" customHeight="1">
      <c r="A17" s="168">
        <v>1</v>
      </c>
      <c r="B17" s="135" t="s">
        <v>71</v>
      </c>
      <c r="C17" s="166" t="s">
        <v>72</v>
      </c>
      <c r="D17" s="164" t="s">
        <v>73</v>
      </c>
      <c r="E17" s="165" t="s">
        <v>74</v>
      </c>
      <c r="F17" s="155"/>
      <c r="G17" s="173">
        <v>8</v>
      </c>
      <c r="H17" s="162" t="str">
        <f>IF(G17&lt;=0,"",IF(G17&lt;=2,"Muy Baja",IF(G17&lt;=24,"Baja",IF(G17&lt;=500,"Media",IF(G17&lt;=5000,"Alta","Muy Alta")))))</f>
        <v>Baja</v>
      </c>
      <c r="I17" s="159">
        <f>IF(H17="","",IF(H17="Muy Baja",0.2,IF(H17="Baja",0.4,IF(H17="Media",0.6,IF(H17="Alta",0.8,IF(H17="Muy Alta",1,))))))</f>
        <v>0.4</v>
      </c>
      <c r="J17" s="160" t="s">
        <v>75</v>
      </c>
      <c r="K17" s="161" t="str">
        <f>+J17</f>
        <v>Afectación Menor a 700 SMLMV</v>
      </c>
      <c r="L17" s="162" t="s">
        <v>76</v>
      </c>
      <c r="M17" s="159">
        <v>0.2</v>
      </c>
      <c r="N17" s="159" t="str">
        <f>+CONCATENATE(H17, " - ", L17)</f>
        <v>Baja - Moderado</v>
      </c>
      <c r="O17" s="157" t="str">
        <f>+VLOOKUP(N17,Datos!J4:K28,2,)</f>
        <v>MODERADO</v>
      </c>
      <c r="P17" s="30"/>
      <c r="Q17" s="8">
        <v>1</v>
      </c>
      <c r="R17" s="112" t="s">
        <v>77</v>
      </c>
      <c r="S17" s="167" t="s">
        <v>78</v>
      </c>
      <c r="T17" s="112" t="s">
        <v>79</v>
      </c>
      <c r="U17" s="112" t="s">
        <v>80</v>
      </c>
      <c r="V17" s="112" t="s">
        <v>81</v>
      </c>
      <c r="W17" s="112" t="s">
        <v>82</v>
      </c>
      <c r="X17" s="35" t="str">
        <f>IF(OR(Y17="Preventivo",Y17="Detectivo"),"Probabilidad",IF(Y17="Correctivo","Impacto",""))</f>
        <v>Probabilidad</v>
      </c>
      <c r="Y17" s="6" t="s">
        <v>83</v>
      </c>
      <c r="Z17" s="6" t="s">
        <v>84</v>
      </c>
      <c r="AA17" s="36" t="str">
        <f t="shared" ref="AA17" si="0">IF(AND(Y17="Preventivo",Z17="Automático"),"50%",IF(AND(Y17="Preventivo",Z17="Manual"),"40%",IF(AND(Y17="Detectivo",Z17="Automático"),"40%",IF(AND(Y17="Detectivo",Z17="Manual"),"30%",IF(AND(Y17="Correctivo",Z17="Automático"),"35%",IF(AND(Y17="Correctivo",Z17="Manual"),"25%",""))))))</f>
        <v>40%</v>
      </c>
      <c r="AB17" s="9" t="s">
        <v>85</v>
      </c>
      <c r="AC17" s="9" t="s">
        <v>86</v>
      </c>
      <c r="AD17" s="6" t="s">
        <v>87</v>
      </c>
      <c r="AE17" s="9" t="s">
        <v>88</v>
      </c>
      <c r="AF17" s="163" t="str">
        <f>+W17</f>
        <v>Matriz de seguimiento al Plan Anual de Adquisiciones</v>
      </c>
      <c r="AG17" s="37">
        <f>IFERROR(IF(X17="Probabilidad",(I17-(+I17*AA17)),IF(X17="Impacto",I17,"")),"")</f>
        <v>0.24</v>
      </c>
      <c r="AH17" s="38" t="str">
        <f t="shared" ref="AH17" si="1">IFERROR(IF(AG17="","",IF(AG17&lt;=0.2,"Muy Baja",IF(AG17&lt;=0.4,"Baja",IF(AG17&lt;=0.6,"Media",IF(AG17&lt;=0.8,"Alta","Muy Alta"))))),"")</f>
        <v>Baja</v>
      </c>
      <c r="AI17" s="39">
        <f>I17-(AA17*I17)</f>
        <v>0.24</v>
      </c>
      <c r="AJ17" s="40" t="str">
        <f t="shared" ref="AJ17" si="2">IFERROR(IF(AK17="","",IF(AK17&lt;=0.2,"Leve",IF(AK17&lt;=0.4,"Menor",IF(AK17&lt;=0.6,"Moderado",IF(AK17&lt;=0.8,"Mayor","Catastrófico"))))),"")</f>
        <v>Leve</v>
      </c>
      <c r="AK17" s="37">
        <f>IFERROR(IF(X17="Impacto",(M17-(+M17*AA17)),IF(X17="Probabilidad",M17,"")),"")</f>
        <v>0.2</v>
      </c>
      <c r="AL17" s="41" t="str">
        <f t="shared" ref="AL17" si="3">+CONCATENATE(AH17, " - ", AJ17)</f>
        <v>Baja - Leve</v>
      </c>
      <c r="AM17" s="42" t="str">
        <f>+VLOOKUP(AL17,Datos!$J$4:$K$28,2,)</f>
        <v>BAJO</v>
      </c>
      <c r="AN17" s="156" t="s">
        <v>89</v>
      </c>
      <c r="AO17" s="30"/>
      <c r="AP17" s="158" t="s">
        <v>90</v>
      </c>
      <c r="AQ17" s="169" t="s">
        <v>90</v>
      </c>
      <c r="AR17" s="170" t="s">
        <v>90</v>
      </c>
      <c r="AT17" s="43">
        <v>46153</v>
      </c>
      <c r="AU17" s="182" t="s">
        <v>91</v>
      </c>
      <c r="AV17" s="180" t="s">
        <v>92</v>
      </c>
      <c r="AW17" s="44" t="s">
        <v>93</v>
      </c>
      <c r="AX17" s="171" t="s">
        <v>94</v>
      </c>
      <c r="AY17" s="172"/>
      <c r="AZ17" s="181" t="s">
        <v>95</v>
      </c>
      <c r="BA17" s="174" t="s">
        <v>96</v>
      </c>
    </row>
    <row r="18" spans="1:53" ht="93.75" customHeight="1">
      <c r="B18" s="135"/>
      <c r="C18" s="136"/>
      <c r="D18" s="136"/>
      <c r="E18" s="136"/>
      <c r="F18" s="136"/>
      <c r="G18" s="135"/>
      <c r="H18" s="135"/>
      <c r="I18" s="137"/>
      <c r="J18" s="138"/>
      <c r="K18" s="139"/>
      <c r="L18" s="135"/>
      <c r="M18" s="137"/>
      <c r="N18" s="137"/>
      <c r="O18" s="140"/>
      <c r="P18" s="141"/>
      <c r="Q18" s="142"/>
      <c r="R18" s="143"/>
      <c r="S18" s="143"/>
      <c r="T18" s="143"/>
      <c r="U18" s="143"/>
      <c r="V18" s="143"/>
      <c r="W18" s="143"/>
      <c r="X18" s="142"/>
      <c r="Y18" s="144"/>
      <c r="Z18" s="144"/>
      <c r="AA18" s="145"/>
      <c r="AB18" s="146"/>
      <c r="AC18" s="147"/>
      <c r="AD18" s="144"/>
      <c r="AE18" s="146"/>
      <c r="AF18" s="146"/>
      <c r="AG18" s="148"/>
      <c r="AH18" s="144"/>
      <c r="AI18" s="149"/>
      <c r="AJ18" s="150"/>
      <c r="AK18" s="148"/>
      <c r="AL18" s="151"/>
      <c r="AM18" s="152"/>
      <c r="AN18" s="153"/>
      <c r="AO18" s="141"/>
      <c r="AP18" s="154"/>
      <c r="AQ18" s="154"/>
      <c r="AR18" s="154"/>
      <c r="AT18" s="129"/>
      <c r="AU18" s="130"/>
      <c r="AV18" s="131"/>
      <c r="AW18" s="132"/>
      <c r="AX18" s="133"/>
      <c r="AY18" s="32"/>
      <c r="AZ18" s="131"/>
      <c r="BA18" s="134"/>
    </row>
    <row r="19" spans="1:53" ht="20.45">
      <c r="A19" s="230" t="s">
        <v>97</v>
      </c>
      <c r="B19" s="230"/>
      <c r="C19" s="230"/>
      <c r="D19" s="230"/>
      <c r="E19" s="230"/>
      <c r="F19" s="230"/>
      <c r="G19" s="230"/>
      <c r="H19" s="230"/>
      <c r="P19" s="2"/>
      <c r="BA19" s="122" t="s">
        <v>98</v>
      </c>
    </row>
    <row r="20" spans="1:53">
      <c r="P20" s="2"/>
    </row>
    <row r="21" spans="1:53">
      <c r="P21" s="2"/>
    </row>
    <row r="22" spans="1:53">
      <c r="P22" s="2"/>
    </row>
    <row r="23" spans="1:53">
      <c r="P23" s="2"/>
    </row>
    <row r="24" spans="1:53">
      <c r="P24" s="2"/>
    </row>
    <row r="25" spans="1:53">
      <c r="P25" s="2"/>
    </row>
    <row r="26" spans="1:53">
      <c r="P26" s="2"/>
    </row>
    <row r="27" spans="1:53">
      <c r="P27" s="2"/>
    </row>
  </sheetData>
  <mergeCells count="28">
    <mergeCell ref="A19:H19"/>
    <mergeCell ref="AB16:AC16"/>
    <mergeCell ref="AE16:AF16"/>
    <mergeCell ref="A14:O15"/>
    <mergeCell ref="Q14:AN14"/>
    <mergeCell ref="AP14:AR15"/>
    <mergeCell ref="AT14:AX15"/>
    <mergeCell ref="AZ14:BA15"/>
    <mergeCell ref="Y15:AA15"/>
    <mergeCell ref="AB15:AF15"/>
    <mergeCell ref="AG15:AN15"/>
    <mergeCell ref="A12:C12"/>
    <mergeCell ref="D12:M12"/>
    <mergeCell ref="A1:B8"/>
    <mergeCell ref="C1:AW4"/>
    <mergeCell ref="AX1:AY2"/>
    <mergeCell ref="A10:C10"/>
    <mergeCell ref="D10:M10"/>
    <mergeCell ref="A11:C11"/>
    <mergeCell ref="D11:M11"/>
    <mergeCell ref="AZ1:BA2"/>
    <mergeCell ref="AX3:AY4"/>
    <mergeCell ref="AZ3:BA4"/>
    <mergeCell ref="C5:AW8"/>
    <mergeCell ref="AX5:AY6"/>
    <mergeCell ref="AZ5:BA6"/>
    <mergeCell ref="AX7:AY8"/>
    <mergeCell ref="AZ7:BA8"/>
  </mergeCells>
  <conditionalFormatting sqref="H17:H18">
    <cfRule type="cellIs" dxfId="24" priority="25" operator="equal">
      <formula>"Muy Alta"</formula>
    </cfRule>
    <cfRule type="cellIs" dxfId="23" priority="26" operator="equal">
      <formula>"Alta"</formula>
    </cfRule>
    <cfRule type="cellIs" dxfId="22" priority="27" operator="equal">
      <formula>"Media"</formula>
    </cfRule>
    <cfRule type="cellIs" dxfId="21" priority="28" operator="equal">
      <formula>"Muy Baja"</formula>
    </cfRule>
    <cfRule type="cellIs" dxfId="20" priority="29" operator="equal">
      <formula>"Baja"</formula>
    </cfRule>
  </conditionalFormatting>
  <conditionalFormatting sqref="L17:L18">
    <cfRule type="cellIs" dxfId="19" priority="20" operator="equal">
      <formula>"Leve"</formula>
    </cfRule>
    <cfRule type="cellIs" dxfId="18" priority="21" operator="equal">
      <formula>"Catastrófico"</formula>
    </cfRule>
    <cfRule type="cellIs" dxfId="17" priority="22" operator="equal">
      <formula>"Mayor"</formula>
    </cfRule>
    <cfRule type="cellIs" dxfId="16" priority="23" operator="equal">
      <formula>"Moderado"</formula>
    </cfRule>
    <cfRule type="cellIs" dxfId="15" priority="24" operator="equal">
      <formula>"Menor"</formula>
    </cfRule>
  </conditionalFormatting>
  <conditionalFormatting sqref="O17:O18 AM17:AM18">
    <cfRule type="cellIs" dxfId="14" priority="16" operator="equal">
      <formula>"EXTREMO"</formula>
    </cfRule>
    <cfRule type="cellIs" dxfId="13" priority="17" operator="equal">
      <formula>"ALTO"</formula>
    </cfRule>
    <cfRule type="cellIs" dxfId="12" priority="18" operator="equal">
      <formula>"BAJO"</formula>
    </cfRule>
    <cfRule type="cellIs" dxfId="11" priority="19" operator="equal">
      <formula>"MODERADO"</formula>
    </cfRule>
  </conditionalFormatting>
  <conditionalFormatting sqref="AH17:AH18">
    <cfRule type="cellIs" dxfId="10" priority="11" operator="equal">
      <formula>"Muy Baja"</formula>
    </cfRule>
    <cfRule type="cellIs" dxfId="9" priority="12" operator="equal">
      <formula>"Baja"</formula>
    </cfRule>
    <cfRule type="cellIs" dxfId="8" priority="13" operator="equal">
      <formula>"Media"</formula>
    </cfRule>
    <cfRule type="cellIs" dxfId="7" priority="14" operator="equal">
      <formula>"Muy Alta"</formula>
    </cfRule>
    <cfRule type="cellIs" dxfId="6" priority="15" operator="equal">
      <formula>"Alta"</formula>
    </cfRule>
  </conditionalFormatting>
  <conditionalFormatting sqref="AJ17:AJ18">
    <cfRule type="cellIs" dxfId="5" priority="6" operator="equal">
      <formula>"Catastrófico"</formula>
    </cfRule>
    <cfRule type="cellIs" dxfId="4" priority="7" operator="equal">
      <formula>"Mayor"</formula>
    </cfRule>
    <cfRule type="cellIs" dxfId="3" priority="8" operator="equal">
      <formula>"Moderado"</formula>
    </cfRule>
    <cfRule type="cellIs" dxfId="2" priority="9" operator="equal">
      <formula>"Menor"</formula>
    </cfRule>
    <cfRule type="cellIs" dxfId="1" priority="10" operator="equal">
      <formula>"Leve"</formula>
    </cfRule>
  </conditionalFormatting>
  <hyperlinks>
    <hyperlink ref="A14:O15" location="Instructivo!A1" display="IDENTIFICACIÓN DEL RIESGO" xr:uid="{EA23FF94-1A67-4FAF-A5EC-8BF702C675A0}"/>
  </hyperlinks>
  <pageMargins left="0.70866141732283472" right="0.70866141732283472" top="0.74803149606299213" bottom="0.74803149606299213" header="0.31496062992125984" footer="0.31496062992125984"/>
  <pageSetup paperSize="41" scale="11" orientation="landscape" r:id="rId1"/>
  <colBreaks count="1" manualBreakCount="1">
    <brk id="16" max="22" man="1"/>
  </colBreaks>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B33078B4-C7F8-4659-A29B-A09098F0E13C}">
          <x14:formula1>
            <xm:f>Datos!$A$4:$A$6</xm:f>
          </x14:formula1>
          <xm:sqref>B17:B18</xm:sqref>
        </x14:dataValidation>
        <x14:dataValidation type="list" allowBlank="1" showInputMessage="1" showErrorMessage="1" xr:uid="{C3EDE7FD-B272-4020-80E8-9838DAB9D1B9}">
          <x14:formula1>
            <xm:f>Datos!$O$3:$O$15</xm:f>
          </x14:formula1>
          <xm:sqref>J18</xm:sqref>
        </x14:dataValidation>
        <x14:dataValidation type="list" allowBlank="1" showInputMessage="1" showErrorMessage="1" xr:uid="{60C4B2C0-EA0E-4969-9038-2080F40AB07B}">
          <x14:formula1>
            <xm:f>Datos!$P$19:$P$22</xm:f>
          </x14:formula1>
          <xm:sqref>Y17:Y18</xm:sqref>
        </x14:dataValidation>
        <x14:dataValidation type="list" allowBlank="1" showInputMessage="1" showErrorMessage="1" xr:uid="{FB629BB8-76A0-4C05-80FA-062E71F46CC0}">
          <x14:formula1>
            <xm:f>Datos!$P$25:$P$26</xm:f>
          </x14:formula1>
          <xm:sqref>Z17:Z18</xm:sqref>
        </x14:dataValidation>
        <x14:dataValidation type="list" allowBlank="1" showInputMessage="1" showErrorMessage="1" xr:uid="{63A81B97-0ADE-4EE7-BC19-C61A7EA58CA0}">
          <x14:formula1>
            <xm:f>Instructivo!$E$3:$E$9</xm:f>
          </x14:formula1>
          <xm:sqref>F17:F18</xm:sqref>
        </x14:dataValidation>
        <x14:dataValidation type="list" allowBlank="1" showInputMessage="1" showErrorMessage="1" xr:uid="{97D8C5AE-8B5E-47DB-8915-0AD9B8F56837}">
          <x14:formula1>
            <xm:f>Datos!$P$30:$P$31</xm:f>
          </x14:formula1>
          <xm:sqref>AB17:AB18</xm:sqref>
        </x14:dataValidation>
        <x14:dataValidation type="list" allowBlank="1" showInputMessage="1" showErrorMessage="1" xr:uid="{6A762225-5803-46AF-9436-96A36B549D52}">
          <x14:formula1>
            <xm:f>Datos!$P$34:$P$35</xm:f>
          </x14:formula1>
          <xm:sqref>AD17:AD18</xm:sqref>
        </x14:dataValidation>
        <x14:dataValidation type="list" allowBlank="1" showInputMessage="1" showErrorMessage="1" xr:uid="{4D457E94-DBB5-4244-8A45-F97D96B56A7E}">
          <x14:formula1>
            <xm:f>Datos!$P$38:$P$39</xm:f>
          </x14:formula1>
          <xm:sqref>AE17:AE18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145F3-C2C7-423E-A64C-54A21F4DB808}">
  <dimension ref="A3:Q39"/>
  <sheetViews>
    <sheetView zoomScale="60" zoomScaleNormal="120" workbookViewId="0">
      <selection activeCell="M15" sqref="M15"/>
    </sheetView>
  </sheetViews>
  <sheetFormatPr defaultColWidth="11.42578125" defaultRowHeight="14.45"/>
  <cols>
    <col min="7" max="7" width="14.85546875" customWidth="1"/>
    <col min="10" max="10" width="33" customWidth="1"/>
    <col min="15" max="15" width="81.42578125" customWidth="1"/>
  </cols>
  <sheetData>
    <row r="3" spans="1:17">
      <c r="A3" s="22" t="s">
        <v>99</v>
      </c>
      <c r="D3" t="s">
        <v>100</v>
      </c>
      <c r="G3" t="s">
        <v>101</v>
      </c>
      <c r="J3" t="s">
        <v>102</v>
      </c>
      <c r="O3" t="s">
        <v>103</v>
      </c>
      <c r="P3" t="s">
        <v>101</v>
      </c>
    </row>
    <row r="4" spans="1:17">
      <c r="A4" t="s">
        <v>71</v>
      </c>
      <c r="D4" t="s">
        <v>104</v>
      </c>
      <c r="E4" s="21">
        <v>0.2</v>
      </c>
      <c r="G4" t="s">
        <v>105</v>
      </c>
      <c r="H4" s="21">
        <v>0.2</v>
      </c>
      <c r="J4" t="s">
        <v>106</v>
      </c>
      <c r="K4" t="s">
        <v>107</v>
      </c>
      <c r="O4" t="s">
        <v>108</v>
      </c>
      <c r="P4" s="3" t="s">
        <v>109</v>
      </c>
      <c r="Q4" s="24">
        <v>0.2</v>
      </c>
    </row>
    <row r="5" spans="1:17">
      <c r="A5" t="s">
        <v>110</v>
      </c>
      <c r="D5" t="s">
        <v>111</v>
      </c>
      <c r="E5" s="21">
        <v>0.4</v>
      </c>
      <c r="G5" t="s">
        <v>112</v>
      </c>
      <c r="H5" s="21">
        <v>0.4</v>
      </c>
      <c r="J5" t="s">
        <v>113</v>
      </c>
      <c r="K5" t="s">
        <v>107</v>
      </c>
      <c r="O5" s="23" t="s">
        <v>114</v>
      </c>
      <c r="P5" s="3" t="s">
        <v>115</v>
      </c>
      <c r="Q5" s="24">
        <v>0.4</v>
      </c>
    </row>
    <row r="6" spans="1:17">
      <c r="A6" t="s">
        <v>116</v>
      </c>
      <c r="D6" t="s">
        <v>117</v>
      </c>
      <c r="E6" s="21">
        <v>0.6</v>
      </c>
      <c r="G6" t="s">
        <v>118</v>
      </c>
      <c r="H6" s="21">
        <v>0.6</v>
      </c>
      <c r="J6" t="s">
        <v>119</v>
      </c>
      <c r="K6" t="s">
        <v>118</v>
      </c>
      <c r="O6" t="s">
        <v>120</v>
      </c>
      <c r="P6" s="3" t="s">
        <v>76</v>
      </c>
      <c r="Q6" s="24">
        <v>0.6</v>
      </c>
    </row>
    <row r="7" spans="1:17">
      <c r="D7" t="s">
        <v>121</v>
      </c>
      <c r="E7" s="21">
        <v>0.8</v>
      </c>
      <c r="G7" t="s">
        <v>122</v>
      </c>
      <c r="H7" s="21">
        <v>0.8</v>
      </c>
      <c r="J7" t="s">
        <v>123</v>
      </c>
      <c r="K7" t="s">
        <v>124</v>
      </c>
      <c r="O7" t="s">
        <v>125</v>
      </c>
      <c r="P7" s="3" t="s">
        <v>126</v>
      </c>
      <c r="Q7" s="24">
        <v>0.8</v>
      </c>
    </row>
    <row r="8" spans="1:17">
      <c r="D8" t="s">
        <v>127</v>
      </c>
      <c r="E8" s="21">
        <v>1</v>
      </c>
      <c r="G8" t="s">
        <v>128</v>
      </c>
      <c r="H8" s="21">
        <v>1</v>
      </c>
      <c r="J8" t="s">
        <v>129</v>
      </c>
      <c r="K8" t="s">
        <v>130</v>
      </c>
      <c r="O8" t="s">
        <v>131</v>
      </c>
      <c r="P8" s="3" t="s">
        <v>132</v>
      </c>
      <c r="Q8" s="24">
        <v>1</v>
      </c>
    </row>
    <row r="9" spans="1:17">
      <c r="J9" t="s">
        <v>133</v>
      </c>
      <c r="K9" t="s">
        <v>107</v>
      </c>
    </row>
    <row r="10" spans="1:17">
      <c r="J10" t="s">
        <v>134</v>
      </c>
      <c r="K10" t="s">
        <v>118</v>
      </c>
      <c r="O10" t="s">
        <v>135</v>
      </c>
    </row>
    <row r="11" spans="1:17">
      <c r="J11" t="s">
        <v>136</v>
      </c>
      <c r="K11" t="s">
        <v>118</v>
      </c>
      <c r="O11" t="s">
        <v>137</v>
      </c>
      <c r="P11" s="3" t="s">
        <v>109</v>
      </c>
      <c r="Q11" s="24">
        <v>0.2</v>
      </c>
    </row>
    <row r="12" spans="1:17" ht="30.75" customHeight="1">
      <c r="J12" t="s">
        <v>138</v>
      </c>
      <c r="K12" t="s">
        <v>124</v>
      </c>
      <c r="O12" s="23" t="s">
        <v>139</v>
      </c>
      <c r="P12" s="3" t="s">
        <v>115</v>
      </c>
      <c r="Q12" s="24">
        <v>0.4</v>
      </c>
    </row>
    <row r="13" spans="1:17" ht="28.9">
      <c r="J13" t="s">
        <v>140</v>
      </c>
      <c r="K13" t="s">
        <v>130</v>
      </c>
      <c r="O13" s="23" t="s">
        <v>141</v>
      </c>
      <c r="P13" s="3" t="s">
        <v>76</v>
      </c>
      <c r="Q13" s="24">
        <v>0.6</v>
      </c>
    </row>
    <row r="14" spans="1:17" ht="28.9">
      <c r="J14" t="s">
        <v>142</v>
      </c>
      <c r="K14" t="s">
        <v>118</v>
      </c>
      <c r="O14" s="23" t="s">
        <v>143</v>
      </c>
      <c r="P14" s="3" t="s">
        <v>126</v>
      </c>
      <c r="Q14" s="24">
        <v>0.8</v>
      </c>
    </row>
    <row r="15" spans="1:17" ht="28.9">
      <c r="J15" t="s">
        <v>144</v>
      </c>
      <c r="K15" t="s">
        <v>118</v>
      </c>
      <c r="O15" s="23" t="s">
        <v>145</v>
      </c>
      <c r="P15" s="3" t="s">
        <v>132</v>
      </c>
      <c r="Q15" s="24">
        <v>1</v>
      </c>
    </row>
    <row r="16" spans="1:17">
      <c r="J16" t="s">
        <v>146</v>
      </c>
      <c r="K16" t="s">
        <v>118</v>
      </c>
    </row>
    <row r="17" spans="10:17">
      <c r="J17" t="s">
        <v>147</v>
      </c>
      <c r="K17" t="s">
        <v>124</v>
      </c>
    </row>
    <row r="18" spans="10:17">
      <c r="J18" t="s">
        <v>148</v>
      </c>
      <c r="K18" t="s">
        <v>130</v>
      </c>
    </row>
    <row r="19" spans="10:17">
      <c r="J19" t="s">
        <v>149</v>
      </c>
      <c r="K19" t="s">
        <v>118</v>
      </c>
      <c r="P19" t="s">
        <v>150</v>
      </c>
    </row>
    <row r="20" spans="10:17">
      <c r="J20" t="s">
        <v>151</v>
      </c>
      <c r="K20" t="s">
        <v>118</v>
      </c>
      <c r="P20" t="s">
        <v>83</v>
      </c>
      <c r="Q20" s="21">
        <v>0.25</v>
      </c>
    </row>
    <row r="21" spans="10:17">
      <c r="J21" t="s">
        <v>152</v>
      </c>
      <c r="K21" t="s">
        <v>124</v>
      </c>
      <c r="P21" t="s">
        <v>153</v>
      </c>
      <c r="Q21" s="21">
        <v>0.15</v>
      </c>
    </row>
    <row r="22" spans="10:17">
      <c r="J22" t="s">
        <v>154</v>
      </c>
      <c r="K22" t="s">
        <v>124</v>
      </c>
      <c r="P22" t="s">
        <v>155</v>
      </c>
      <c r="Q22" s="21">
        <v>0.1</v>
      </c>
    </row>
    <row r="23" spans="10:17">
      <c r="J23" t="s">
        <v>156</v>
      </c>
      <c r="K23" t="s">
        <v>130</v>
      </c>
    </row>
    <row r="24" spans="10:17">
      <c r="J24" t="s">
        <v>157</v>
      </c>
      <c r="K24" t="s">
        <v>124</v>
      </c>
      <c r="P24" t="s">
        <v>158</v>
      </c>
    </row>
    <row r="25" spans="10:17">
      <c r="J25" t="s">
        <v>159</v>
      </c>
      <c r="K25" t="s">
        <v>124</v>
      </c>
      <c r="P25" t="s">
        <v>160</v>
      </c>
      <c r="Q25" s="21">
        <v>0.25</v>
      </c>
    </row>
    <row r="26" spans="10:17">
      <c r="J26" t="s">
        <v>161</v>
      </c>
      <c r="K26" t="s">
        <v>124</v>
      </c>
      <c r="P26" t="s">
        <v>84</v>
      </c>
      <c r="Q26" s="21">
        <v>0.15</v>
      </c>
    </row>
    <row r="27" spans="10:17">
      <c r="J27" t="s">
        <v>162</v>
      </c>
      <c r="K27" t="s">
        <v>124</v>
      </c>
    </row>
    <row r="28" spans="10:17">
      <c r="J28" t="s">
        <v>163</v>
      </c>
      <c r="K28" t="s">
        <v>130</v>
      </c>
    </row>
    <row r="29" spans="10:17">
      <c r="P29" t="s">
        <v>164</v>
      </c>
    </row>
    <row r="30" spans="10:17">
      <c r="P30" t="s">
        <v>85</v>
      </c>
    </row>
    <row r="31" spans="10:17">
      <c r="P31" t="s">
        <v>165</v>
      </c>
    </row>
    <row r="33" spans="16:16">
      <c r="P33" t="s">
        <v>166</v>
      </c>
    </row>
    <row r="34" spans="16:16">
      <c r="P34" t="s">
        <v>87</v>
      </c>
    </row>
    <row r="35" spans="16:16">
      <c r="P35" t="s">
        <v>167</v>
      </c>
    </row>
    <row r="37" spans="16:16">
      <c r="P37" t="s">
        <v>168</v>
      </c>
    </row>
    <row r="38" spans="16:16">
      <c r="P38" t="s">
        <v>88</v>
      </c>
    </row>
    <row r="39" spans="16:16">
      <c r="P39" t="s">
        <v>169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4374F-F591-4574-B834-47D1B9F3602A}">
  <dimension ref="A2:Z77"/>
  <sheetViews>
    <sheetView topLeftCell="B41" zoomScale="80" zoomScaleNormal="80" workbookViewId="0">
      <selection activeCell="E56" sqref="E56"/>
    </sheetView>
  </sheetViews>
  <sheetFormatPr defaultColWidth="11.42578125" defaultRowHeight="14.45"/>
  <cols>
    <col min="2" max="2" width="15" customWidth="1"/>
    <col min="3" max="3" width="17.5703125" bestFit="1" customWidth="1"/>
    <col min="4" max="4" width="29.5703125" customWidth="1"/>
    <col min="5" max="5" width="31.7109375" customWidth="1"/>
    <col min="6" max="6" width="50" customWidth="1"/>
    <col min="7" max="7" width="16.42578125" customWidth="1"/>
    <col min="8" max="8" width="19" customWidth="1"/>
    <col min="9" max="9" width="19.7109375" customWidth="1"/>
    <col min="10" max="10" width="33.7109375" customWidth="1"/>
    <col min="11" max="11" width="38.140625" customWidth="1"/>
    <col min="12" max="12" width="17" customWidth="1"/>
  </cols>
  <sheetData>
    <row r="2" spans="1:12">
      <c r="E2" s="76" t="s">
        <v>170</v>
      </c>
      <c r="F2" s="76" t="s">
        <v>171</v>
      </c>
    </row>
    <row r="3" spans="1:12" ht="43.15">
      <c r="E3" s="75" t="s">
        <v>172</v>
      </c>
      <c r="F3" s="74" t="s">
        <v>173</v>
      </c>
    </row>
    <row r="4" spans="1:12" ht="43.15">
      <c r="E4" s="75" t="s">
        <v>174</v>
      </c>
      <c r="F4" s="74" t="s">
        <v>175</v>
      </c>
    </row>
    <row r="5" spans="1:12" ht="144">
      <c r="E5" s="75" t="s">
        <v>176</v>
      </c>
      <c r="F5" s="74" t="s">
        <v>177</v>
      </c>
    </row>
    <row r="6" spans="1:12" ht="43.15">
      <c r="E6" s="75" t="s">
        <v>178</v>
      </c>
      <c r="F6" s="74" t="s">
        <v>179</v>
      </c>
    </row>
    <row r="7" spans="1:12" ht="72">
      <c r="E7" s="75" t="s">
        <v>180</v>
      </c>
      <c r="F7" s="74" t="s">
        <v>181</v>
      </c>
    </row>
    <row r="8" spans="1:12" ht="57.6">
      <c r="E8" s="75" t="s">
        <v>182</v>
      </c>
      <c r="F8" s="74" t="s">
        <v>183</v>
      </c>
    </row>
    <row r="9" spans="1:12" ht="72">
      <c r="E9" s="75" t="s">
        <v>184</v>
      </c>
      <c r="F9" s="74" t="s">
        <v>185</v>
      </c>
    </row>
    <row r="11" spans="1:12">
      <c r="B11" s="286" t="s">
        <v>186</v>
      </c>
      <c r="C11" s="286"/>
      <c r="D11" s="286"/>
      <c r="E11" s="286"/>
      <c r="F11" s="286"/>
      <c r="G11" s="286"/>
      <c r="H11" s="286"/>
      <c r="I11" s="286"/>
      <c r="J11" s="286"/>
      <c r="K11" s="286"/>
      <c r="L11" s="286"/>
    </row>
    <row r="12" spans="1:12">
      <c r="B12" s="286"/>
      <c r="C12" s="286"/>
      <c r="D12" s="286"/>
      <c r="E12" s="286"/>
      <c r="F12" s="286"/>
      <c r="G12" s="286"/>
      <c r="H12" s="286"/>
      <c r="I12" s="286"/>
      <c r="J12" s="286"/>
      <c r="K12" s="286"/>
      <c r="L12" s="286"/>
    </row>
    <row r="13" spans="1:12" ht="23.45">
      <c r="B13" s="287" t="s">
        <v>187</v>
      </c>
      <c r="C13" s="287"/>
      <c r="D13" s="287"/>
      <c r="E13" s="287"/>
      <c r="F13" s="287"/>
      <c r="G13" s="287"/>
      <c r="H13" s="287"/>
      <c r="I13" s="287"/>
      <c r="J13" s="287"/>
      <c r="K13" s="287"/>
      <c r="L13" s="287"/>
    </row>
    <row r="15" spans="1:12" ht="28.9">
      <c r="A15" s="45" t="s">
        <v>188</v>
      </c>
      <c r="B15" s="46">
        <v>1</v>
      </c>
      <c r="C15" s="272" t="s">
        <v>189</v>
      </c>
      <c r="D15" s="273"/>
      <c r="E15" s="273"/>
      <c r="F15" s="273"/>
      <c r="G15" s="273"/>
      <c r="H15" s="273"/>
      <c r="I15" s="273"/>
      <c r="J15" s="273"/>
      <c r="K15" s="273"/>
      <c r="L15" s="273"/>
    </row>
    <row r="16" spans="1:12" ht="18.600000000000001" thickBot="1">
      <c r="C16" s="264"/>
      <c r="D16" s="265"/>
      <c r="E16" s="265"/>
      <c r="F16" s="265"/>
      <c r="G16" s="265"/>
      <c r="H16" s="265"/>
      <c r="I16" s="265"/>
      <c r="J16" s="265"/>
      <c r="K16" s="265"/>
      <c r="L16" s="265"/>
    </row>
    <row r="17" spans="1:12" ht="18.600000000000001" thickBot="1">
      <c r="B17" s="288" t="s">
        <v>190</v>
      </c>
      <c r="C17" s="289"/>
      <c r="D17" s="289"/>
      <c r="E17" s="289"/>
      <c r="F17" s="290"/>
      <c r="G17" s="47"/>
      <c r="H17" s="288" t="s">
        <v>191</v>
      </c>
      <c r="I17" s="291"/>
      <c r="J17" s="291"/>
      <c r="K17" s="291"/>
      <c r="L17" s="292"/>
    </row>
    <row r="18" spans="1:12" ht="23.45">
      <c r="B18" s="48" t="s">
        <v>192</v>
      </c>
      <c r="C18" s="278" t="s">
        <v>54</v>
      </c>
      <c r="D18" s="279"/>
      <c r="E18" s="279"/>
      <c r="F18" s="280"/>
      <c r="G18" s="47"/>
      <c r="H18" s="48" t="s">
        <v>192</v>
      </c>
      <c r="I18" s="281" t="s">
        <v>54</v>
      </c>
      <c r="J18" s="281"/>
      <c r="K18" s="281"/>
      <c r="L18" s="282"/>
    </row>
    <row r="19" spans="1:12" ht="18">
      <c r="B19" s="49">
        <v>100</v>
      </c>
      <c r="C19" s="50" t="s">
        <v>127</v>
      </c>
      <c r="D19" s="283" t="s">
        <v>193</v>
      </c>
      <c r="E19" s="284"/>
      <c r="F19" s="285"/>
      <c r="G19" s="51"/>
      <c r="H19" s="49">
        <v>100</v>
      </c>
      <c r="I19" s="50" t="s">
        <v>194</v>
      </c>
      <c r="J19" s="283" t="s">
        <v>195</v>
      </c>
      <c r="K19" s="284"/>
      <c r="L19" s="285"/>
    </row>
    <row r="20" spans="1:12" ht="18">
      <c r="B20" s="49">
        <v>80</v>
      </c>
      <c r="C20" s="52" t="s">
        <v>121</v>
      </c>
      <c r="D20" s="266" t="s">
        <v>196</v>
      </c>
      <c r="E20" s="267"/>
      <c r="F20" s="268"/>
      <c r="G20" s="51"/>
      <c r="H20" s="49">
        <v>80</v>
      </c>
      <c r="I20" s="52" t="s">
        <v>197</v>
      </c>
      <c r="J20" s="266" t="s">
        <v>198</v>
      </c>
      <c r="K20" s="267"/>
      <c r="L20" s="268"/>
    </row>
    <row r="21" spans="1:12" ht="18">
      <c r="B21" s="49">
        <v>60</v>
      </c>
      <c r="C21" s="53" t="s">
        <v>117</v>
      </c>
      <c r="D21" s="266" t="s">
        <v>199</v>
      </c>
      <c r="E21" s="267"/>
      <c r="F21" s="268"/>
      <c r="G21" s="51"/>
      <c r="H21" s="49">
        <v>60</v>
      </c>
      <c r="I21" s="53" t="s">
        <v>200</v>
      </c>
      <c r="J21" s="266" t="s">
        <v>201</v>
      </c>
      <c r="K21" s="267"/>
      <c r="L21" s="268"/>
    </row>
    <row r="22" spans="1:12" ht="18">
      <c r="B22" s="49">
        <v>40</v>
      </c>
      <c r="C22" s="54" t="s">
        <v>111</v>
      </c>
      <c r="D22" s="266" t="s">
        <v>202</v>
      </c>
      <c r="E22" s="267"/>
      <c r="F22" s="268"/>
      <c r="G22" s="51"/>
      <c r="H22" s="49">
        <v>40</v>
      </c>
      <c r="I22" s="54" t="s">
        <v>203</v>
      </c>
      <c r="J22" s="266" t="s">
        <v>204</v>
      </c>
      <c r="K22" s="267"/>
      <c r="L22" s="268"/>
    </row>
    <row r="23" spans="1:12" ht="18.600000000000001" thickBot="1">
      <c r="B23" s="55">
        <v>20</v>
      </c>
      <c r="C23" s="56" t="s">
        <v>104</v>
      </c>
      <c r="D23" s="269" t="s">
        <v>205</v>
      </c>
      <c r="E23" s="270"/>
      <c r="F23" s="271"/>
      <c r="G23" s="51"/>
      <c r="H23" s="55">
        <v>20</v>
      </c>
      <c r="I23" s="56" t="s">
        <v>206</v>
      </c>
      <c r="J23" s="269" t="s">
        <v>207</v>
      </c>
      <c r="K23" s="270"/>
      <c r="L23" s="271"/>
    </row>
    <row r="24" spans="1:12">
      <c r="B24" s="47" t="s">
        <v>208</v>
      </c>
      <c r="C24" s="47"/>
      <c r="D24" s="47"/>
      <c r="E24" s="47"/>
      <c r="F24" s="47"/>
      <c r="G24" s="47"/>
      <c r="H24" s="47" t="s">
        <v>208</v>
      </c>
      <c r="I24" s="47"/>
      <c r="J24" s="47"/>
      <c r="K24" s="47"/>
      <c r="L24" s="47"/>
    </row>
    <row r="27" spans="1:12" ht="28.9">
      <c r="A27" s="45" t="s">
        <v>188</v>
      </c>
      <c r="B27" s="46">
        <v>2</v>
      </c>
      <c r="C27" s="272" t="s">
        <v>101</v>
      </c>
      <c r="D27" s="273"/>
      <c r="E27" s="273"/>
      <c r="F27" s="273"/>
      <c r="G27" s="273"/>
      <c r="H27" s="273"/>
      <c r="I27" s="273"/>
      <c r="J27" s="273"/>
      <c r="K27" s="273"/>
      <c r="L27" s="273"/>
    </row>
    <row r="28" spans="1:12">
      <c r="B28" s="47"/>
      <c r="C28" s="47"/>
      <c r="D28" s="47"/>
      <c r="E28" s="47"/>
      <c r="F28" s="47"/>
      <c r="G28" s="47"/>
      <c r="H28" s="47"/>
      <c r="I28" s="47"/>
      <c r="J28" s="47"/>
      <c r="K28" s="57"/>
      <c r="L28" s="57"/>
    </row>
    <row r="29" spans="1:12" ht="18">
      <c r="B29" s="274" t="s">
        <v>209</v>
      </c>
      <c r="C29" s="275"/>
      <c r="D29" s="275"/>
      <c r="E29" s="275"/>
      <c r="F29" s="275"/>
      <c r="G29" s="275"/>
      <c r="H29" s="275"/>
      <c r="I29" s="275"/>
      <c r="J29" s="275"/>
      <c r="K29" s="276"/>
      <c r="L29" s="57"/>
    </row>
    <row r="30" spans="1:12" ht="17.45">
      <c r="B30" s="277" t="s">
        <v>210</v>
      </c>
      <c r="C30" s="277"/>
      <c r="D30" s="277" t="s">
        <v>211</v>
      </c>
      <c r="E30" s="277"/>
      <c r="F30" s="277" t="s">
        <v>110</v>
      </c>
      <c r="G30" s="277"/>
      <c r="H30" s="277"/>
      <c r="I30" s="277"/>
      <c r="J30" s="277"/>
      <c r="K30" s="277"/>
    </row>
    <row r="31" spans="1:12" ht="18">
      <c r="B31" s="58">
        <v>100</v>
      </c>
      <c r="C31" s="59" t="s">
        <v>132</v>
      </c>
      <c r="D31" s="263" t="s">
        <v>212</v>
      </c>
      <c r="E31" s="263"/>
      <c r="F31" s="263" t="s">
        <v>145</v>
      </c>
      <c r="G31" s="263"/>
      <c r="H31" s="263"/>
      <c r="I31" s="263"/>
      <c r="J31" s="263"/>
      <c r="K31" s="263"/>
    </row>
    <row r="32" spans="1:12" ht="18">
      <c r="B32" s="58">
        <v>80</v>
      </c>
      <c r="C32" s="60" t="s">
        <v>126</v>
      </c>
      <c r="D32" s="263" t="s">
        <v>213</v>
      </c>
      <c r="E32" s="263"/>
      <c r="F32" s="263" t="s">
        <v>214</v>
      </c>
      <c r="G32" s="263"/>
      <c r="H32" s="263"/>
      <c r="I32" s="263"/>
      <c r="J32" s="263"/>
      <c r="K32" s="263"/>
    </row>
    <row r="33" spans="1:26" ht="18">
      <c r="B33" s="58">
        <v>60</v>
      </c>
      <c r="C33" s="61" t="s">
        <v>76</v>
      </c>
      <c r="D33" s="263" t="s">
        <v>215</v>
      </c>
      <c r="E33" s="263"/>
      <c r="F33" s="263" t="s">
        <v>216</v>
      </c>
      <c r="G33" s="263"/>
      <c r="H33" s="263"/>
      <c r="I33" s="263"/>
      <c r="J33" s="263"/>
      <c r="K33" s="263"/>
    </row>
    <row r="34" spans="1:26" ht="18">
      <c r="B34" s="58">
        <v>40</v>
      </c>
      <c r="C34" s="62" t="s">
        <v>115</v>
      </c>
      <c r="D34" s="263" t="s">
        <v>217</v>
      </c>
      <c r="E34" s="263"/>
      <c r="F34" s="263" t="s">
        <v>218</v>
      </c>
      <c r="G34" s="263"/>
      <c r="H34" s="263"/>
      <c r="I34" s="263"/>
      <c r="J34" s="263"/>
      <c r="K34" s="263"/>
    </row>
    <row r="35" spans="1:26" ht="18">
      <c r="B35" s="58">
        <v>20</v>
      </c>
      <c r="C35" s="63" t="s">
        <v>109</v>
      </c>
      <c r="D35" s="263" t="s">
        <v>219</v>
      </c>
      <c r="E35" s="263"/>
      <c r="F35" s="263" t="s">
        <v>137</v>
      </c>
      <c r="G35" s="263"/>
      <c r="H35" s="263"/>
      <c r="I35" s="263"/>
      <c r="J35" s="263"/>
      <c r="K35" s="263"/>
    </row>
    <row r="38" spans="1:26" ht="28.9">
      <c r="A38" s="45" t="s">
        <v>188</v>
      </c>
      <c r="B38" s="46"/>
      <c r="C38" s="264" t="s">
        <v>220</v>
      </c>
      <c r="D38" s="265"/>
      <c r="E38" s="265"/>
      <c r="F38" s="265"/>
      <c r="G38" s="265"/>
      <c r="H38" s="265"/>
      <c r="I38" s="265"/>
      <c r="J38" s="265"/>
      <c r="K38" s="265"/>
      <c r="L38" s="265"/>
      <c r="X38" s="5"/>
      <c r="Y38" s="64"/>
    </row>
    <row r="39" spans="1:26">
      <c r="X39" s="5"/>
      <c r="Y39" s="64"/>
    </row>
    <row r="40" spans="1:26" ht="151.15" thickBot="1">
      <c r="B40" s="65" t="s">
        <v>221</v>
      </c>
      <c r="C40" s="66" t="s">
        <v>222</v>
      </c>
      <c r="D40" s="66" t="s">
        <v>223</v>
      </c>
      <c r="E40" s="65" t="s">
        <v>224</v>
      </c>
      <c r="F40" s="65" t="s">
        <v>225</v>
      </c>
      <c r="G40" s="65" t="s">
        <v>226</v>
      </c>
      <c r="H40" s="65" t="s">
        <v>227</v>
      </c>
      <c r="I40" s="65" t="s">
        <v>228</v>
      </c>
      <c r="J40" s="65" t="s">
        <v>229</v>
      </c>
      <c r="K40" s="65" t="s">
        <v>230</v>
      </c>
      <c r="L40" s="65" t="s">
        <v>231</v>
      </c>
      <c r="M40" s="65" t="s">
        <v>232</v>
      </c>
      <c r="N40" s="65" t="s">
        <v>233</v>
      </c>
      <c r="O40" s="65" t="s">
        <v>234</v>
      </c>
      <c r="P40" s="65" t="s">
        <v>235</v>
      </c>
      <c r="Q40" s="65" t="s">
        <v>236</v>
      </c>
      <c r="R40" s="65" t="s">
        <v>237</v>
      </c>
      <c r="S40" s="65" t="s">
        <v>238</v>
      </c>
      <c r="T40" s="65" t="s">
        <v>239</v>
      </c>
      <c r="U40" s="65" t="s">
        <v>240</v>
      </c>
      <c r="V40" s="65" t="s">
        <v>241</v>
      </c>
      <c r="W40" s="65" t="s">
        <v>242</v>
      </c>
      <c r="X40" s="67" t="s">
        <v>243</v>
      </c>
      <c r="Y40" s="68" t="s">
        <v>244</v>
      </c>
      <c r="Z40" s="68" t="s">
        <v>244</v>
      </c>
    </row>
    <row r="41" spans="1:26" ht="15">
      <c r="B41" s="69"/>
      <c r="C41" s="70"/>
      <c r="D41" s="70"/>
      <c r="E41" s="69"/>
      <c r="F41" s="69"/>
      <c r="G41" s="69"/>
      <c r="H41" s="69"/>
      <c r="I41" s="69"/>
      <c r="J41" s="69"/>
      <c r="K41" s="69"/>
      <c r="L41" s="69"/>
      <c r="M41" s="69"/>
      <c r="N41" s="69"/>
      <c r="O41" s="69"/>
      <c r="P41" s="69"/>
      <c r="Q41" s="69"/>
      <c r="R41" s="69"/>
      <c r="S41" s="69"/>
      <c r="T41" s="69"/>
      <c r="U41" s="69"/>
      <c r="V41" s="69"/>
      <c r="W41" s="69"/>
      <c r="X41" s="71">
        <f>COUNTIF(E41:W41,"SI")</f>
        <v>0</v>
      </c>
      <c r="Y41" s="72" t="str">
        <f>IF(OR(T41="SI",X41&gt;11),"100",IF(X41&gt;5,"80",IF(X41&gt;0,"60","")))</f>
        <v/>
      </c>
      <c r="Z41" s="73" t="str">
        <f>IF(OR(T41="SI",X41&gt;11),"CATASTRÓFICO",IF(X41&gt;5,"MAYOR",IF(X41&gt;0,"MODERADO","")))</f>
        <v/>
      </c>
    </row>
    <row r="45" spans="1:26" ht="23.45">
      <c r="A45" s="258" t="s">
        <v>245</v>
      </c>
      <c r="B45" s="258"/>
      <c r="C45" s="258"/>
      <c r="D45" s="258"/>
      <c r="E45" s="258"/>
      <c r="F45" s="258"/>
      <c r="G45" s="258"/>
      <c r="H45" s="258"/>
      <c r="I45" s="258"/>
      <c r="J45" s="258"/>
    </row>
    <row r="46" spans="1:26">
      <c r="C46" s="22"/>
      <c r="D46" s="5"/>
      <c r="E46" s="5"/>
      <c r="F46" s="5"/>
      <c r="G46" s="5"/>
      <c r="H46" s="5"/>
    </row>
    <row r="47" spans="1:26" ht="15.6">
      <c r="B47" s="250" t="s">
        <v>189</v>
      </c>
      <c r="C47" s="86" t="s">
        <v>127</v>
      </c>
      <c r="D47" s="89"/>
      <c r="E47" s="100"/>
      <c r="F47" s="90"/>
      <c r="G47" s="100"/>
      <c r="H47" s="91"/>
      <c r="J47" s="261" t="s">
        <v>246</v>
      </c>
    </row>
    <row r="48" spans="1:26" ht="15.6">
      <c r="B48" s="250"/>
      <c r="C48" s="87">
        <v>1</v>
      </c>
      <c r="D48" s="92"/>
      <c r="E48" s="101"/>
      <c r="F48" s="85"/>
      <c r="G48" s="101"/>
      <c r="H48" s="93"/>
      <c r="J48" s="262"/>
    </row>
    <row r="49" spans="2:10" ht="15.6">
      <c r="B49" s="250"/>
      <c r="C49" s="86" t="s">
        <v>121</v>
      </c>
      <c r="D49" s="106"/>
      <c r="E49" s="107"/>
      <c r="F49" s="90"/>
      <c r="G49" s="100"/>
      <c r="H49" s="91"/>
      <c r="J49" s="251" t="s">
        <v>130</v>
      </c>
    </row>
    <row r="50" spans="2:10" ht="15.6">
      <c r="B50" s="250"/>
      <c r="C50" s="87">
        <v>0.8</v>
      </c>
      <c r="D50" s="108"/>
      <c r="E50" s="109"/>
      <c r="F50" s="98"/>
      <c r="G50" s="105"/>
      <c r="H50" s="99"/>
      <c r="J50" s="252"/>
    </row>
    <row r="51" spans="2:10" ht="15.6">
      <c r="B51" s="250"/>
      <c r="C51" s="86" t="s">
        <v>117</v>
      </c>
      <c r="D51" s="94"/>
      <c r="E51" s="102"/>
      <c r="F51" s="84"/>
      <c r="G51" s="101"/>
      <c r="H51" s="93"/>
      <c r="J51" s="253" t="s">
        <v>124</v>
      </c>
    </row>
    <row r="52" spans="2:10" ht="15.6">
      <c r="B52" s="250"/>
      <c r="C52" s="87">
        <v>0.6</v>
      </c>
      <c r="D52" s="94"/>
      <c r="E52" s="102"/>
      <c r="F52" s="84"/>
      <c r="G52" s="101"/>
      <c r="H52" s="93"/>
      <c r="J52" s="254"/>
    </row>
    <row r="53" spans="2:10" ht="15.6">
      <c r="B53" s="250"/>
      <c r="C53" s="86" t="s">
        <v>111</v>
      </c>
      <c r="D53" s="110"/>
      <c r="E53" s="107"/>
      <c r="F53" s="111"/>
      <c r="G53" s="100"/>
      <c r="H53" s="91"/>
      <c r="J53" s="255" t="s">
        <v>118</v>
      </c>
    </row>
    <row r="54" spans="2:10" ht="15.6">
      <c r="B54" s="250"/>
      <c r="C54" s="87">
        <v>0.4</v>
      </c>
      <c r="D54" s="96"/>
      <c r="E54" s="109"/>
      <c r="F54" s="97"/>
      <c r="G54" s="105"/>
      <c r="H54" s="99"/>
      <c r="J54" s="256"/>
    </row>
    <row r="55" spans="2:10" ht="15.6">
      <c r="B55" s="250"/>
      <c r="C55" s="88" t="s">
        <v>104</v>
      </c>
      <c r="D55" s="95"/>
      <c r="E55" s="103"/>
      <c r="F55" s="84"/>
      <c r="G55" s="101"/>
      <c r="H55" s="93"/>
      <c r="J55" s="259" t="s">
        <v>107</v>
      </c>
    </row>
    <row r="56" spans="2:10" ht="15.6">
      <c r="B56" s="250"/>
      <c r="C56" s="87">
        <v>0.2</v>
      </c>
      <c r="D56" s="96"/>
      <c r="E56" s="104"/>
      <c r="F56" s="97"/>
      <c r="G56" s="105"/>
      <c r="H56" s="99"/>
      <c r="J56" s="260"/>
    </row>
    <row r="57" spans="2:10" ht="17.45">
      <c r="D57" s="77" t="s">
        <v>109</v>
      </c>
      <c r="E57" s="81" t="s">
        <v>115</v>
      </c>
      <c r="F57" s="81" t="s">
        <v>76</v>
      </c>
      <c r="G57" s="83" t="s">
        <v>126</v>
      </c>
      <c r="H57" s="78" t="s">
        <v>132</v>
      </c>
    </row>
    <row r="58" spans="2:10">
      <c r="D58" s="79">
        <v>0.2</v>
      </c>
      <c r="E58" s="82">
        <v>0.4</v>
      </c>
      <c r="F58" s="82">
        <v>0.6</v>
      </c>
      <c r="G58" s="82">
        <v>0.8</v>
      </c>
      <c r="H58" s="80">
        <v>1</v>
      </c>
    </row>
    <row r="59" spans="2:10" ht="23.45">
      <c r="D59" s="257" t="s">
        <v>101</v>
      </c>
      <c r="E59" s="257"/>
      <c r="F59" s="257"/>
      <c r="G59" s="257"/>
      <c r="H59" s="257"/>
    </row>
    <row r="63" spans="2:10">
      <c r="D63" s="248" t="s">
        <v>247</v>
      </c>
      <c r="E63" s="248"/>
      <c r="F63" s="248"/>
    </row>
    <row r="64" spans="2:10">
      <c r="D64" s="115" t="s">
        <v>248</v>
      </c>
      <c r="E64" s="115" t="s">
        <v>249</v>
      </c>
      <c r="F64" s="115" t="s">
        <v>250</v>
      </c>
    </row>
    <row r="65" spans="4:6" ht="86.45">
      <c r="D65" s="114" t="s">
        <v>251</v>
      </c>
      <c r="E65" s="74" t="s">
        <v>252</v>
      </c>
      <c r="F65" s="74" t="s">
        <v>253</v>
      </c>
    </row>
    <row r="66" spans="4:6" ht="57.6">
      <c r="D66" s="114" t="s">
        <v>254</v>
      </c>
      <c r="E66" s="74" t="s">
        <v>255</v>
      </c>
      <c r="F66" s="114" t="s">
        <v>256</v>
      </c>
    </row>
    <row r="67" spans="4:6" ht="57.6">
      <c r="D67" s="114" t="s">
        <v>257</v>
      </c>
      <c r="E67" s="114" t="s">
        <v>258</v>
      </c>
      <c r="F67" s="114" t="s">
        <v>259</v>
      </c>
    </row>
    <row r="69" spans="4:6" ht="30" customHeight="1">
      <c r="D69" s="75" t="s">
        <v>260</v>
      </c>
      <c r="E69" s="249" t="s">
        <v>261</v>
      </c>
      <c r="F69" s="249"/>
    </row>
    <row r="70" spans="4:6" ht="30" customHeight="1">
      <c r="D70" s="75" t="s">
        <v>262</v>
      </c>
      <c r="E70" s="249" t="s">
        <v>263</v>
      </c>
      <c r="F70" s="249"/>
    </row>
    <row r="73" spans="4:6">
      <c r="E73" s="116" t="s">
        <v>246</v>
      </c>
      <c r="F73" s="116" t="s">
        <v>264</v>
      </c>
    </row>
    <row r="74" spans="4:6" ht="28.9">
      <c r="E74" s="117" t="s">
        <v>265</v>
      </c>
      <c r="F74" s="118" t="s">
        <v>266</v>
      </c>
    </row>
    <row r="75" spans="4:6" ht="28.9">
      <c r="E75" s="119" t="s">
        <v>267</v>
      </c>
      <c r="F75" s="118" t="s">
        <v>268</v>
      </c>
    </row>
    <row r="76" spans="4:6" ht="28.9">
      <c r="E76" s="120" t="s">
        <v>121</v>
      </c>
      <c r="F76" s="118" t="s">
        <v>268</v>
      </c>
    </row>
    <row r="77" spans="4:6" ht="28.9">
      <c r="E77" s="121" t="s">
        <v>269</v>
      </c>
      <c r="F77" s="118" t="s">
        <v>268</v>
      </c>
    </row>
  </sheetData>
  <mergeCells count="45">
    <mergeCell ref="B11:L12"/>
    <mergeCell ref="B13:L13"/>
    <mergeCell ref="C15:L15"/>
    <mergeCell ref="C16:L16"/>
    <mergeCell ref="B17:F17"/>
    <mergeCell ref="H17:L17"/>
    <mergeCell ref="C18:F18"/>
    <mergeCell ref="I18:L18"/>
    <mergeCell ref="D19:F19"/>
    <mergeCell ref="J19:L19"/>
    <mergeCell ref="D20:F20"/>
    <mergeCell ref="J20:L20"/>
    <mergeCell ref="D31:E31"/>
    <mergeCell ref="F31:K31"/>
    <mergeCell ref="D21:F21"/>
    <mergeCell ref="J21:L21"/>
    <mergeCell ref="D22:F22"/>
    <mergeCell ref="J22:L22"/>
    <mergeCell ref="D23:F23"/>
    <mergeCell ref="J23:L23"/>
    <mergeCell ref="C27:L27"/>
    <mergeCell ref="B29:K29"/>
    <mergeCell ref="B30:C30"/>
    <mergeCell ref="D30:E30"/>
    <mergeCell ref="F30:K30"/>
    <mergeCell ref="D32:E32"/>
    <mergeCell ref="F32:K32"/>
    <mergeCell ref="D33:E33"/>
    <mergeCell ref="F33:K33"/>
    <mergeCell ref="D34:E34"/>
    <mergeCell ref="F34:K34"/>
    <mergeCell ref="A45:J45"/>
    <mergeCell ref="J55:J56"/>
    <mergeCell ref="J47:J48"/>
    <mergeCell ref="D35:E35"/>
    <mergeCell ref="F35:K35"/>
    <mergeCell ref="C38:L38"/>
    <mergeCell ref="D63:F63"/>
    <mergeCell ref="E69:F69"/>
    <mergeCell ref="E70:F70"/>
    <mergeCell ref="B47:B56"/>
    <mergeCell ref="J49:J50"/>
    <mergeCell ref="J51:J52"/>
    <mergeCell ref="J53:J54"/>
    <mergeCell ref="D59:H59"/>
  </mergeCells>
  <conditionalFormatting sqref="C41:D41">
    <cfRule type="containsText" dxfId="0" priority="1" operator="containsText" text="No valorar">
      <formula>NOT(ISERROR(SEARCH("No valorar",C41)))</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befd943-4f51-4e42-85af-a07052259448">
      <Terms xmlns="http://schemas.microsoft.com/office/infopath/2007/PartnerControls"/>
    </lcf76f155ced4ddcb4097134ff3c332f>
    <TaxCatchAll xmlns="d8efec78-3424-4c97-abf4-c2ff1d9e6d0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960FE7278092C44B5607AA964C04AD8" ma:contentTypeVersion="18" ma:contentTypeDescription="Crear nuevo documento." ma:contentTypeScope="" ma:versionID="ac766add390fbe93480fcd3f366b7c76">
  <xsd:schema xmlns:xsd="http://www.w3.org/2001/XMLSchema" xmlns:xs="http://www.w3.org/2001/XMLSchema" xmlns:p="http://schemas.microsoft.com/office/2006/metadata/properties" xmlns:ns2="8befd943-4f51-4e42-85af-a07052259448" xmlns:ns3="d8efec78-3424-4c97-abf4-c2ff1d9e6d03" targetNamespace="http://schemas.microsoft.com/office/2006/metadata/properties" ma:root="true" ma:fieldsID="ce5bce25e497ee0144e0bc875b6449eb" ns2:_="" ns3:_="">
    <xsd:import namespace="8befd943-4f51-4e42-85af-a07052259448"/>
    <xsd:import namespace="d8efec78-3424-4c97-abf4-c2ff1d9e6d0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fd943-4f51-4e42-85af-a070522594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8efec78-3424-4c97-abf4-c2ff1d9e6d0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dbdcf5c2-d273-4d70-8f91-c5c66f26fa01}" ma:internalName="TaxCatchAll" ma:showField="CatchAllData" ma:web="d8efec78-3424-4c97-abf4-c2ff1d9e6d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68E1FF-41B3-49C0-81B2-2BD906D802CA}"/>
</file>

<file path=customXml/itemProps2.xml><?xml version="1.0" encoding="utf-8"?>
<ds:datastoreItem xmlns:ds="http://schemas.openxmlformats.org/officeDocument/2006/customXml" ds:itemID="{B5673697-C6C6-42BD-960A-9DFF88E84020}"/>
</file>

<file path=customXml/itemProps3.xml><?xml version="1.0" encoding="utf-8"?>
<ds:datastoreItem xmlns:ds="http://schemas.openxmlformats.org/officeDocument/2006/customXml" ds:itemID="{8F4B51BE-A95C-4882-99ED-5A507A0A03D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Willington Granados Herrera</dc:creator>
  <cp:keywords/>
  <dc:description/>
  <cp:lastModifiedBy>Sergio Andres Castro Londono</cp:lastModifiedBy>
  <cp:revision/>
  <dcterms:created xsi:type="dcterms:W3CDTF">2021-05-10T15:52:34Z</dcterms:created>
  <dcterms:modified xsi:type="dcterms:W3CDTF">2026-05-31T22:39:08Z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0x010100C960FE7278092C44B5607AA964C04AD8</vt:lpwstr>
  </property>
  <property fmtid="{D5CDD505-2E9C-101B-9397-08002B2CF9AE}" pid="3" name="MediaServiceImageTags">
    <vt:lpwstr/>
  </property>
</Properties>
</file>