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6"/>
  <workbookPr defaultThemeVersion="166925"/>
  <mc:AlternateContent xmlns:mc="http://schemas.openxmlformats.org/markup-compatibility/2006">
    <mc:Choice Requires="x15">
      <x15ac:absPath xmlns:x15ac="http://schemas.microsoft.com/office/spreadsheetml/2010/11/ac" url="C:\Users\catiz\OneDrive\Documentos\Carolina\IDIPRON\MAPA DE RIESGOS\2026\MAPAS DE RIESGOS DE GESTIÓN\Gestión del Conocimiento y la Innovación\"/>
    </mc:Choice>
  </mc:AlternateContent>
  <xr:revisionPtr revIDLastSave="50" documentId="13_ncr:1_{B47D3F4B-EE52-4EAF-B2C9-289D96D43B8B}" xr6:coauthVersionLast="47" xr6:coauthVersionMax="47" xr10:uidLastSave="{3AF69277-C5C2-4A08-B816-307F56B717AF}"/>
  <bookViews>
    <workbookView xWindow="-108" yWindow="-108" windowWidth="23256" windowHeight="12456" tabRatio="789" firstSheet="1" activeTab="1" xr2:uid="{E9951750-6718-4E65-99C4-7D8C6E70D595}"/>
  </bookViews>
  <sheets>
    <sheet name="CONTROL DE CAMBIOS" sheetId="8" r:id="rId1"/>
    <sheet name="Riesgos Gestión #1" sheetId="7" r:id="rId2"/>
    <sheet name="Datos" sheetId="5" r:id="rId3"/>
    <sheet name="Instructivo" sheetId="4" r:id="rId4"/>
  </sheets>
  <definedNames>
    <definedName name="_xlnm.Print_Area" localSheetId="1">'Riesgos Gestión #1'!$A$1:$BB$21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19" i="7" l="1"/>
  <c r="AF18" i="7"/>
  <c r="AF17" i="7"/>
  <c r="AA19" i="7" l="1"/>
  <c r="X19" i="7"/>
  <c r="AA18" i="7"/>
  <c r="X18" i="7"/>
  <c r="AA17" i="7"/>
  <c r="K17" i="7" l="1"/>
  <c r="L17" i="7" s="1"/>
  <c r="M17" i="7" s="1"/>
  <c r="X17" i="7"/>
  <c r="H17" i="7"/>
  <c r="I17" i="7" s="1"/>
  <c r="X41" i="4"/>
  <c r="Z41" i="4" s="1"/>
  <c r="N17" i="7" l="1"/>
  <c r="O17" i="7" s="1"/>
  <c r="Y41" i="4"/>
  <c r="AM17" i="7" l="1"/>
  <c r="AM18" i="7" l="1"/>
  <c r="AM19"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57300</author>
  </authors>
  <commentList>
    <comment ref="AN16" authorId="0" shapeId="0" xr:uid="{70592962-8BE6-405E-9875-9B5CFF2629E5}">
      <text>
        <r>
          <rPr>
            <b/>
            <sz val="9"/>
            <color rgb="FF000000"/>
            <rFont val="Tahoma"/>
            <family val="2"/>
          </rPr>
          <t xml:space="preserve">ACEPTAR EL RIESGO
</t>
        </r>
        <r>
          <rPr>
            <b/>
            <sz val="9"/>
            <color rgb="FF000000"/>
            <rFont val="Tahoma"/>
            <family val="2"/>
          </rPr>
          <t xml:space="preserve">REDUCIR EL RIESGO
</t>
        </r>
        <r>
          <rPr>
            <b/>
            <sz val="9"/>
            <color rgb="FF000000"/>
            <rFont val="Tahoma"/>
            <family val="2"/>
          </rPr>
          <t>EVITAR EL RIESGO</t>
        </r>
      </text>
    </comment>
  </commentList>
</comments>
</file>

<file path=xl/sharedStrings.xml><?xml version="1.0" encoding="utf-8"?>
<sst xmlns="http://schemas.openxmlformats.org/spreadsheetml/2006/main" count="387" uniqueCount="289">
  <si>
    <t>CONTROL DE CAMBIOS</t>
  </si>
  <si>
    <t>A continuación se presentan los cambios realizados de los riesgos en el p roceso</t>
  </si>
  <si>
    <t xml:space="preserve">FECHA </t>
  </si>
  <si>
    <t>CAMBIO REALIZADO</t>
  </si>
  <si>
    <t>Se actualiza la acción de fortalecimiento: Crear una matriz de control semaforizada que permita identificar las acciones realizadas por los Procesos Misionales referente al capital intelectual generado a traves de las plataformas del SIMI y SITI 
Evidencia aportada:  Una matriz de control semaforizada y se modifica la fecha de compromiso: 31/12/2026</t>
  </si>
  <si>
    <t>Se podrán incluir más filas de acuerdo a la cambios realizados</t>
  </si>
  <si>
    <t xml:space="preserve">DIRECCIONAMIENTO ESTRATÉGICO </t>
  </si>
  <si>
    <t>CÓDIGO</t>
  </si>
  <si>
    <t>E-DES-FT-015</t>
  </si>
  <si>
    <t>VERSIÓN</t>
  </si>
  <si>
    <t>12</t>
  </si>
  <si>
    <t>MAPA DE RIESGOS DE GESTIÓN Y RIESGOS FISCALES</t>
  </si>
  <si>
    <t>PÁGINA</t>
  </si>
  <si>
    <t>1 DE 1</t>
  </si>
  <si>
    <t>VIGENTE DESDE</t>
  </si>
  <si>
    <t>Proceso</t>
  </si>
  <si>
    <t xml:space="preserve">GESTION DE CONOCIMIENTO E INNOVACION </t>
  </si>
  <si>
    <t>Objetivo del Proceso</t>
  </si>
  <si>
    <t>Consolidar el ciclo del conocimiento y la innovación mediante el desarrollo de acciones, mecanismos e instrumentos que permitan mejorar la prestación de los servicios sociales a los grupos de valor.</t>
  </si>
  <si>
    <t>Alcance</t>
  </si>
  <si>
    <t>nicia con la generación y producción del conocimiento, el desarrollo de herramientas para su uso y apropiación y finaliza con la cultura de compartir y difundir el conocimiento que posibilite la toma de decisiones basado en evidencias.</t>
  </si>
  <si>
    <t>IDENTIFICACIÓN DEL RIESGO</t>
  </si>
  <si>
    <t>VALORACIÓN DEL RIESGO</t>
  </si>
  <si>
    <t>GESTIÓN DEL RIESGO</t>
  </si>
  <si>
    <t xml:space="preserve">MONITOREO </t>
  </si>
  <si>
    <t>SEGUIMIENTO Y EVALUACIÓN</t>
  </si>
  <si>
    <t>Atributos de eficiencia</t>
  </si>
  <si>
    <t>Atributos informativos</t>
  </si>
  <si>
    <t>No. De Riesgo</t>
  </si>
  <si>
    <t>Impacto</t>
  </si>
  <si>
    <t>Causa Inmediata</t>
  </si>
  <si>
    <t>Causa Raíz</t>
  </si>
  <si>
    <t>Descripción del Riesgo</t>
  </si>
  <si>
    <t>Clasificación Riesgo</t>
  </si>
  <si>
    <t>Frecuencia con la que se realiza la actividad</t>
  </si>
  <si>
    <t>Probabilidad 
Inherente</t>
  </si>
  <si>
    <t>%</t>
  </si>
  <si>
    <t>Criterios de Impacto</t>
  </si>
  <si>
    <t>Observación de Impacto</t>
  </si>
  <si>
    <t>Impacto
 Inherente</t>
  </si>
  <si>
    <t>Zona de riesgo</t>
  </si>
  <si>
    <t>Zona de riesgo
inherente</t>
  </si>
  <si>
    <t>No. De control</t>
  </si>
  <si>
    <r>
      <rPr>
        <b/>
        <sz val="12"/>
        <rFont val="Times New Roman"/>
        <family val="1"/>
      </rPr>
      <t>RESPONSABLE DEL CONTROL</t>
    </r>
    <r>
      <rPr>
        <sz val="12"/>
        <rFont val="Times New Roman"/>
        <family val="1"/>
      </rPr>
      <t xml:space="preserve">
(Persona asignada para ejecutar el control. Debe tener la autoridad, competencias y conocimientos para ejecutar el control)</t>
    </r>
  </si>
  <si>
    <r>
      <rPr>
        <b/>
        <sz val="12"/>
        <rFont val="Times New Roman"/>
        <family val="1"/>
      </rPr>
      <t>PERIODICIDAD DEL CONTROL</t>
    </r>
    <r>
      <rPr>
        <sz val="12"/>
        <rFont val="Times New Roman"/>
        <family val="1"/>
      </rPr>
      <t xml:space="preserve">
(La periodicidad debe prevenir o detectar el riesgo de manera oportuna)</t>
    </r>
  </si>
  <si>
    <r>
      <rPr>
        <b/>
        <sz val="12"/>
        <rFont val="Times New Roman"/>
        <family val="1"/>
      </rPr>
      <t>PROPÓSITO DEL CONTROL</t>
    </r>
    <r>
      <rPr>
        <sz val="12"/>
        <rFont val="Times New Roman"/>
        <family val="1"/>
      </rPr>
      <t xml:space="preserve">
 (Validar, verificar, conciliar, comparar, revisar, cotejar…)
El control ayuda a mitigar las causas de los riesgos o detectar su materialización</t>
    </r>
  </si>
  <si>
    <r>
      <rPr>
        <b/>
        <sz val="12"/>
        <rFont val="Times New Roman"/>
        <family val="1"/>
      </rPr>
      <t>CÓMO SE REALIZA LA ACTIVIDAD DE CONTROL</t>
    </r>
    <r>
      <rPr>
        <sz val="12"/>
        <rFont val="Times New Roman"/>
        <family val="1"/>
      </rPr>
      <t xml:space="preserve">
(EL control debe indicar el cómo se realiza, de tal forma que se pueda evaluar si la fuente u origen de la información que sirve para ejecutar el control, es confiable para la mitigación del riesgo)</t>
    </r>
  </si>
  <si>
    <r>
      <rPr>
        <b/>
        <sz val="12"/>
        <rFont val="Times New Roman"/>
        <family val="1"/>
      </rPr>
      <t xml:space="preserve">CÓMO SE ACTÚA EN CASO DE OBSERVACIONES O DESVIACIONES </t>
    </r>
    <r>
      <rPr>
        <sz val="12"/>
        <rFont val="Times New Roman"/>
        <family val="1"/>
      </rPr>
      <t xml:space="preserve">
(Qué se hace cuando se detectan observaciones o desviaciones como resultado de la ejecución de un control?)</t>
    </r>
  </si>
  <si>
    <r>
      <rPr>
        <b/>
        <sz val="12"/>
        <rFont val="Times New Roman"/>
        <family val="1"/>
      </rPr>
      <t>EVIDENCIA DE LA EJECUCIÓN DEL CONTROL</t>
    </r>
    <r>
      <rPr>
        <sz val="12"/>
        <rFont val="Times New Roman"/>
        <family val="1"/>
      </rPr>
      <t xml:space="preserve">
(El control debe dejar evidencia de su ejecución. Esta evidencia ayuda a que se pueda revisar la misma información por parte de un tercero y llegue a la misma conclusión de quien ejecutó el control)</t>
    </r>
  </si>
  <si>
    <t>Afectación</t>
  </si>
  <si>
    <t>Tipo de control</t>
  </si>
  <si>
    <t>Implementación</t>
  </si>
  <si>
    <t>Calificación</t>
  </si>
  <si>
    <t>Documentación
Estado/Nombre</t>
  </si>
  <si>
    <t>Frecuencia</t>
  </si>
  <si>
    <t xml:space="preserve">Evidencia
</t>
  </si>
  <si>
    <t xml:space="preserve">Probabilidad Residual </t>
  </si>
  <si>
    <t>Probabilidad Residual Final</t>
  </si>
  <si>
    <t>Impacto Residual Final</t>
  </si>
  <si>
    <t>Zona de Riesgo Final</t>
  </si>
  <si>
    <t>Tratamiento</t>
  </si>
  <si>
    <t>Plan de Acción</t>
  </si>
  <si>
    <t>Responsable</t>
  </si>
  <si>
    <t>Fecha implementación</t>
  </si>
  <si>
    <t>Fecha Del Monitoreo</t>
  </si>
  <si>
    <t>Reporte De La Ejecución De Los Controles</t>
  </si>
  <si>
    <t>Reporte De La Ejecución De Las Acciones Para El Fortalecimiento Del Riesgo</t>
  </si>
  <si>
    <t>Reporte De Las Acciones Desarrolladas En Caso De Que Se Haya Materializado El Riesgo</t>
  </si>
  <si>
    <t>Observaciones Del Monitoreo</t>
  </si>
  <si>
    <t xml:space="preserve">OBSERVACIONES OFICINA ASESORA DE PLANEACIÓN </t>
  </si>
  <si>
    <t>OBSERVACIONES OFICINA DE CONTROL INTERNO</t>
  </si>
  <si>
    <t>Reputacional</t>
  </si>
  <si>
    <t>Bajo desempeño institucional en los índices que mide a la entidad</t>
  </si>
  <si>
    <t xml:space="preserve">Pérdida de capital intelectual </t>
  </si>
  <si>
    <t>Posibilidad  de pérdida reputacional por bajo desempeño institucional en los índices que mide a la entidad ocasionado por perdida del capital intelectual</t>
  </si>
  <si>
    <t>El riesgo afecta la imagen de la entidad con algunos usuarios de relevancia frente al logro de los objetivos.</t>
  </si>
  <si>
    <t>Gestores del proceso de Direccionamiento Estratégico</t>
  </si>
  <si>
    <t>Cada 4 meses</t>
  </si>
  <si>
    <t>Revisar el seguimiento a los avances reportados por el proceso de las acciones del plan de acción</t>
  </si>
  <si>
    <t>Se revisa el porcentaje de avance del plan de acción establecido por cada por cada vigencia para la toma de decisiones.</t>
  </si>
  <si>
    <t>Se genera alertas con el equipo, se realiza reunión de equipo para establecer actividades de contingencia y dar cumplimiento a las metas</t>
  </si>
  <si>
    <t>Actas de reunión y/o listados de asistencias 
Correos electrónicos de alerta y actas de reunión de seguimiento (cuando aplique).</t>
  </si>
  <si>
    <t>Preventivo</t>
  </si>
  <si>
    <t>Manual</t>
  </si>
  <si>
    <t>Documentado</t>
  </si>
  <si>
    <t>Procedimiento FORMULACIÓN Y SEGUIMIENTO DE LA PLANEACIÓN INSTITUCIONAL E-DES-PR-003</t>
  </si>
  <si>
    <t>Continua</t>
  </si>
  <si>
    <t>Con registro</t>
  </si>
  <si>
    <t>Baja</t>
  </si>
  <si>
    <t>Menor</t>
  </si>
  <si>
    <t>Baja - Menor</t>
  </si>
  <si>
    <t>REDUCIR EL RIESGO</t>
  </si>
  <si>
    <t>Crear una matriz de control semaforizada que permita identificar las acciones realizadas.
Por los Procesos Misionales referente al capital intelectual generado a traves de las plataformas del SIMI y SITI 
Evidencia aportada:  Una matriz de control semaforizada</t>
  </si>
  <si>
    <t>Equipo de Gestión de Conocimiento</t>
  </si>
  <si>
    <r>
      <t>Control 1:</t>
    </r>
    <r>
      <rPr>
        <sz val="11"/>
        <rFont val="Times New Roman"/>
        <family val="1"/>
      </rPr>
      <t xml:space="preserve">
Se realizan reuniones de equipo previas para la construcción y diseño de Indicadores y el primer seguimiento trimestral; se evidencian las necesidades de información, se capacita sobre el uso de la plataforma SITI y calidad del dato, se generan alertas y se detrerminan los productos necesarios para evidenciar las actividades que dan cumplimiento al Plan de Acción.
Como evidencia de las acciones se anexa: 1. Acta de entrega de indicadores 09/01/2026. 2. Correo reporte SITI a Plan de Acción 14/01/2026. 3. Acta formulación de indicadores 2026 10/02/2026. 4. Listado de asistencia a la formulación de indicadores 10/02/2026. 5. Acta capacitación de reporte y calidad del dato en SITI 14/02/2026. 6. Acta 1er seguimiento a indicadores 2026 20/04/2026. 7.  Correo alerta por entrega tardía de información SITI 25/04/2026.</t>
    </r>
  </si>
  <si>
    <t>La acción de fortalecimiento se encuentra en Proceso de ejecución, se tiene previsto su finalización para el siguiente seguimiento.</t>
  </si>
  <si>
    <t>No Aplica</t>
  </si>
  <si>
    <r>
      <rPr>
        <b/>
        <sz val="11"/>
        <color rgb="FF000000"/>
        <rFont val="Times New Roman"/>
      </rPr>
      <t xml:space="preserve">21/05/2026
Control 1:
</t>
    </r>
    <r>
      <rPr>
        <sz val="11"/>
        <color rgb="FF000000"/>
        <rFont val="Times New Roman"/>
      </rPr>
      <t xml:space="preserve">Se evidencia la aplicación del control, con las evidencias cargadas que da cumplimiento al control: Actas de reunión,
Correos electrónicos de alerta y actas de reunión de seguimiento.
</t>
    </r>
    <r>
      <rPr>
        <b/>
        <sz val="11"/>
        <color rgb="FF000000"/>
        <rFont val="Times New Roman"/>
      </rPr>
      <t xml:space="preserve">&amp;
Control 2:
</t>
    </r>
    <r>
      <rPr>
        <sz val="11"/>
        <color rgb="FF000000"/>
        <rFont val="Times New Roman"/>
      </rPr>
      <t xml:space="preserve">Se evidencia el informe de gestión y resultados de la vigencia 2025 aprobado y publicado en la pagina web y correo de envio de información
</t>
    </r>
    <r>
      <rPr>
        <b/>
        <sz val="11"/>
        <color rgb="FF000000"/>
        <rFont val="Times New Roman"/>
      </rPr>
      <t xml:space="preserve">&amp;
Control 3:
</t>
    </r>
    <r>
      <rPr>
        <sz val="11"/>
        <color rgb="FF000000"/>
        <rFont val="Times New Roman"/>
      </rPr>
      <t xml:space="preserve">Para el periodo no se requirió la aplicación del control
</t>
    </r>
    <r>
      <rPr>
        <b/>
        <sz val="11"/>
        <color rgb="FF000000"/>
        <rFont val="Times New Roman"/>
      </rPr>
      <t xml:space="preserve">$
Acción de fortalecimiento:
</t>
    </r>
    <r>
      <rPr>
        <sz val="11"/>
        <color rgb="FF000000"/>
        <rFont val="Times New Roman"/>
      </rPr>
      <t>La acción aun se encuetra en ejecución y esta en los terminos formulados por el proceso.</t>
    </r>
  </si>
  <si>
    <t xml:space="preserve">
CONTROL 1
No fue posible verificar la ejecución del control, toda vez que las evidencias aportadas no guardan relación directa con la actividad definida, consistente en la revisión del porcentaje de avance del plan de acción de la vigencia para la toma de decisiones. Los soportes corresponden a actividades relacionadas con indicadores, lineamientos de seguimiento, capacitaciones y reportes institucionales; sin embargo, no evidencian la revisión de los avances del plan de acción, el análisis de resultados ni la generación de alertas o decisiones derivadas de dicho seguimiento.
Recomendación
Se recomienda fortalecer la documentación de la ejecución del control, asegurando que las evidencias permitan demostrar la revisión de los avances del plan de acción y las acciones derivadas de dicho seguimiento.
ACCIONES DE FORTALECIMIENTO
Durante este periodo no se dio aplicación a la actividad de la acción de fortalecimiento
MATERIALIZACIÓN DEL RIESGO
No se materializo el riesgo
</t>
  </si>
  <si>
    <t xml:space="preserve">El/la funcionario/a o contratista de Gestión de Conocimiento designado por el/la Jefe de la Oficina Asesora de Planeación </t>
  </si>
  <si>
    <t xml:space="preserve">Anualmente </t>
  </si>
  <si>
    <t>Verificar que el informe de gestión de la entidad incluya la administración del capital intelectual realizada por los procesos</t>
  </si>
  <si>
    <t>Se identifica que el informe de gestión se encuentre incluidas variables relacionadas con el capital intelectual</t>
  </si>
  <si>
    <t>En caso de que se haya desarrollado una actividad relacionada con el capital intelectual, que no se haya reportado, se le solicita al proceso mediante correo electrónico que incluya la actividad en el informe de gestión.</t>
  </si>
  <si>
    <t>Informe de gestión - correo electrónico con el VoBo del informe de gestión  
Correos electrónicos con solicitud de ajustes  (cuando aplique)</t>
  </si>
  <si>
    <t>Detectivo</t>
  </si>
  <si>
    <t>CARACTERIZACION DEL PROCESO</t>
  </si>
  <si>
    <r>
      <t>Control 2:</t>
    </r>
    <r>
      <rPr>
        <sz val="11"/>
        <rFont val="Times New Roman"/>
        <family val="1"/>
      </rPr>
      <t xml:space="preserve">
Se realizó el diligenciamiento del instrumento creado para la recolección de información para la construccción del informe de gestión y resultados del IDIPRON de la vigencia 2025, realizados en enero del 2026, el cual el proceso de Gestión del Conocimiento y la Innovación incluye como acción relevante la administración del capital intelectual realizada por los procesos y revisada por Gestión del Conocimiento y la Innovación en especial en temas misionales y de construcción de sistemas de difusión de datos.
Se adjunta Informe de gestión y resulytados vigencia 2025 aprobado y publicado en la pagina WEB.
Correo de envio de aporte de información del Proceso</t>
    </r>
  </si>
  <si>
    <t xml:space="preserve">
CONTROL 2
se evidenció la ejecución de la actividad de control
ACCIONES DE FORTALECIMIENTO
Durante este periodo no se dio aplicación a la actividad de la acción de fortalecimiento
MATERIALIZACIÓN DEL RIESGO
No se materializo el riesgo
</t>
  </si>
  <si>
    <t>El/la Jefe de la Oficina Asesora de Planeación - OAP</t>
  </si>
  <si>
    <t>Cada vez que se presente un bajo desempeño institucional en los índices que mide a la entidad referente al capital intelectual</t>
  </si>
  <si>
    <t>Revisar el análisis de la calificación obtenida y formular un plan de mejoramiento que permita corregir las acciones que ocasionaron la pérdida de capital intelectual que generó la variación del resultado.</t>
  </si>
  <si>
    <t>A través de los resultados obtenidos se realiza a comparación con líneas base y se establece mesa de trabajo para la formulación del plan de mejoramiento.</t>
  </si>
  <si>
    <t>Si se identifica que no se formuló el plan de asociado a la disminución de la calificación, se solicitará realizar mesa de trabajo inmediata para la formulación del plan de mejoramiento.</t>
  </si>
  <si>
    <t>Plan de mejoramiento formulado
Correo electrónico con solicitud de mesa de trabajo y acta de reunión  (cuando aplique)</t>
  </si>
  <si>
    <t>Correctivo</t>
  </si>
  <si>
    <t>CARACTERIZACION DEL PROCESO DE SEGUMIMIENTO Y MEJORAMIENTO DE LS GESTION</t>
  </si>
  <si>
    <r>
      <t>Control 3:</t>
    </r>
    <r>
      <rPr>
        <sz val="11"/>
        <rFont val="Times New Roman"/>
        <family val="1"/>
      </rPr>
      <t xml:space="preserve">
No se hizo necesaria la formulación de un plan de mejoramiento pues no se reportó bajo desempeño del proceso de Gestión del Conocimiento y la Innovación.</t>
    </r>
  </si>
  <si>
    <t xml:space="preserve">
CONTROL 3
Se reportó que durante este periodo no se dio aplicación a la actividad de control
ACCIONES DE FORTALECIMIENTO
Durante este periodo no se dio aplicación a la actividad de la acción de fortalecimiento
MATERIALIZACIÓN DEL RIESGO
No se materializo el riesgo
</t>
  </si>
  <si>
    <t xml:space="preserve">Se podrán incluir más filas de acuerdo a la cantidad de riesgos que se requieran relacionar </t>
  </si>
  <si>
    <t>Vr. 02; 13/03/2024</t>
  </si>
  <si>
    <t>area de impacto</t>
  </si>
  <si>
    <t>PROBABILIDAD DE OCURRENCIA</t>
  </si>
  <si>
    <t>IMPACTO</t>
  </si>
  <si>
    <t>CONDICIONES RIESGO INHERENTE</t>
  </si>
  <si>
    <t>AFECTACIÓN ECONÓMICA O PRESUPUESTAL</t>
  </si>
  <si>
    <t>Económico</t>
  </si>
  <si>
    <t>MUY BAJA</t>
  </si>
  <si>
    <t>LEVE</t>
  </si>
  <si>
    <t>MUY BAJA - LEVE</t>
  </si>
  <si>
    <t>BAJO</t>
  </si>
  <si>
    <t>Afectación Menor o igual a 700 SMLMV</t>
  </si>
  <si>
    <t>Leve</t>
  </si>
  <si>
    <t>BAJA</t>
  </si>
  <si>
    <t>MENOR</t>
  </si>
  <si>
    <t>MUY BAJA - MENOR</t>
  </si>
  <si>
    <t>Afectación mayor a 700 y menor o igual a 1500 SMLMV</t>
  </si>
  <si>
    <t>Económico y Reputacional</t>
  </si>
  <si>
    <t>MEDIA</t>
  </si>
  <si>
    <t>MODERADO</t>
  </si>
  <si>
    <t>MUY BAJA - MODERADO</t>
  </si>
  <si>
    <t>Afectación mayor a 1500 y menor o igual a 2300 SMLMV</t>
  </si>
  <si>
    <t>Moderado</t>
  </si>
  <si>
    <t>ALTA</t>
  </si>
  <si>
    <t>MAYOR</t>
  </si>
  <si>
    <t>MUY BAJA - MAYOR</t>
  </si>
  <si>
    <t>ALTO</t>
  </si>
  <si>
    <t>Afectación mayor a 2300 y menor o igual a 3000 SMLMV</t>
  </si>
  <si>
    <t>Mayor</t>
  </si>
  <si>
    <t>MUY ALTA</t>
  </si>
  <si>
    <t>CATASTRÓFICO</t>
  </si>
  <si>
    <t>MUY BAJA - CATASTRÓFICO</t>
  </si>
  <si>
    <t>EXTREMO</t>
  </si>
  <si>
    <t xml:space="preserve">Afectación mayor a 3000 SMLMV </t>
  </si>
  <si>
    <t>Catastrófico</t>
  </si>
  <si>
    <t>BAJA - LEVE</t>
  </si>
  <si>
    <t>BAJA - MENOR</t>
  </si>
  <si>
    <t>AFECTACIÓN REPUTACIONAL</t>
  </si>
  <si>
    <t>BAJA - MODERADO</t>
  </si>
  <si>
    <t>El riesgo afecta la imagen de algún área de la organización.</t>
  </si>
  <si>
    <t>BAJA - MAYOR</t>
  </si>
  <si>
    <t>El riesgo afecta la imagen de la entidad internamente, de conocimiento general nivel interno, de junta directiva y/o de proveedores</t>
  </si>
  <si>
    <t>BAJA - CATASTRÓFICO</t>
  </si>
  <si>
    <t>MEDIA - LEVE</t>
  </si>
  <si>
    <t>El riesgo afecta la imagen de la entidad con efecto publicitario sostenido a nivel de sector administrativo o distrital</t>
  </si>
  <si>
    <t>MEDIA - MENOR</t>
  </si>
  <si>
    <t>El riesgo afecta la imagen de la entidad a nivel nacional, con efecto publicitario sostenido a nivel país</t>
  </si>
  <si>
    <t>MEDIA - MODERADO</t>
  </si>
  <si>
    <t>MEDIA - MAYOR</t>
  </si>
  <si>
    <t>MEDIA - CATASTRÓFICO</t>
  </si>
  <si>
    <t>ALTA - LEVE</t>
  </si>
  <si>
    <t>TIPO DE CONTROL</t>
  </si>
  <si>
    <t>ALTA - MENOR</t>
  </si>
  <si>
    <t>ALTA - MODERADO</t>
  </si>
  <si>
    <t>ALTA - MAYOR</t>
  </si>
  <si>
    <t>ALTA - CATASTRÓFICO</t>
  </si>
  <si>
    <t>MUY ALTA - LEVE</t>
  </si>
  <si>
    <t>IMPLEMENTACIÓN</t>
  </si>
  <si>
    <t>MUY ALTA - MENOR</t>
  </si>
  <si>
    <t>Automático</t>
  </si>
  <si>
    <t>MUY ALTA - MODERADO</t>
  </si>
  <si>
    <t>MUY ALTA - MAYOR</t>
  </si>
  <si>
    <t>MUY ALTA - CATASTRÓFICO</t>
  </si>
  <si>
    <t>DOCUMENTACIÓN</t>
  </si>
  <si>
    <t>Sin documentar</t>
  </si>
  <si>
    <t>FRECUENCIA</t>
  </si>
  <si>
    <t>Aleatoria</t>
  </si>
  <si>
    <t>EVIDENCIA</t>
  </si>
  <si>
    <t>Sin registro</t>
  </si>
  <si>
    <t>CLASIFICACIÓN DEL RIESGO</t>
  </si>
  <si>
    <t xml:space="preserve">DESCRIPCIÓN </t>
  </si>
  <si>
    <t>Ejecución y administración de procesos</t>
  </si>
  <si>
    <t>Pérdidas derivadas de errores en la ejecución y administración de procesos y sus
procedimientos</t>
  </si>
  <si>
    <t>Fraude Externo</t>
  </si>
  <si>
    <t>Pérdida derivada de actos de fraude por personas ajenas a la organización (no
participa personal de la entidad).</t>
  </si>
  <si>
    <t>Fraude Interno</t>
  </si>
  <si>
    <t>Pérdida debido a actos de fraude, actuaciones irregulares, comisión de hechos
delictivos abuso de confianza, apropiación indebida, incumplimiento de
regulaciones legales o internas de la entidad en las cuales está involucrado por lo
menos 1 participante interno de la organización, son realizadas de forma
intencional y/o con ánimo de lucro para sí mismo o para terceros.</t>
  </si>
  <si>
    <t>Fallas Tecnológicas</t>
  </si>
  <si>
    <t>Errores en hardware, software, telecomunicaciones, interrupción de servicios
básicos.</t>
  </si>
  <si>
    <t>Relaciones Laborales</t>
  </si>
  <si>
    <t>Pérdidas que surgen de acciones contrarias a las leyes o acuerdos de empleo,
salud o seguridad, del pago de demandas por daños personales o de
discriminación</t>
  </si>
  <si>
    <t>Usuarios, productos y prácticas</t>
  </si>
  <si>
    <t>Fallas negligentes o involuntarias de las obligaciones frente a los usuarios y que
impiden satisfacer una obligación profesional frente a éstos.</t>
  </si>
  <si>
    <t>Daños a activos fijos / eventos externos</t>
  </si>
  <si>
    <t>Pérdida por daños o extravíos de los activos fijos por desastres naturales u otros
riesgos/eventos externos como atentados, vandalismo, orden público, negligencia
en el mantenimiento de los activos.</t>
  </si>
  <si>
    <t>ORIENTACIÓN PARA LA VALORACIÓN DE RIESGOS</t>
  </si>
  <si>
    <t>Para un adecuado diligenciamiento siga las siguientes pasos:</t>
  </si>
  <si>
    <t>PASO</t>
  </si>
  <si>
    <t>PROBABILIDAD</t>
  </si>
  <si>
    <t>Tabla 1. PROBABILIDAD para riesgos de Gestión, Fiscal, Seguridad de Información</t>
  </si>
  <si>
    <t>Tabla 2. PROBABILIDAD para riesgos de corrupción</t>
  </si>
  <si>
    <t>Medición</t>
  </si>
  <si>
    <t>La actividad que conlleva el riesgo se ejecuta más de 5000 veces por año</t>
  </si>
  <si>
    <t>CASI SEGURO</t>
  </si>
  <si>
    <t>Fr: El evento se presentó más de una vez en el último año
Fac: Se espera que el evento ocurra en la mayoría de las circunstancias</t>
  </si>
  <si>
    <t>La actividad que conlleva el riesgo se ejecuta mínimo 500 veces al año y máximo 5000 veces por año</t>
  </si>
  <si>
    <t>PROBABLE</t>
  </si>
  <si>
    <t>Fr: El evento se presentó una vez en el último año
Fac: Es viable que el evento ocurra en la mayoría de las circunstancias</t>
  </si>
  <si>
    <t>La actividad que conlleva el riesgo se ejecuta de 24 a 500 veces por año</t>
  </si>
  <si>
    <t>POSIBLE</t>
  </si>
  <si>
    <t xml:space="preserve">Fr: El evento se presentó al menos una vez en los últimos dos (2) años
Fac: El evento podrá ocurrir en algún momento </t>
  </si>
  <si>
    <t xml:space="preserve">La actividad que conlleva el riesgo se ejecuta de 3 a 24 veces por año </t>
  </si>
  <si>
    <t>IMPROBABLE</t>
  </si>
  <si>
    <t>Fr: El evento se presentó al menos una vez en los últimos cinco (5) años
Fac: El evento puede ocurrir en algún momento (Corrupción)</t>
  </si>
  <si>
    <t>La actividad que conlleva el riesgo se ejecuta como máximos 2 veces por año</t>
  </si>
  <si>
    <t>RARA VEZ</t>
  </si>
  <si>
    <t>Fr: El evento no se ha presentado en los últimos cinco (5) años
Fac: El evento puede ocurrir solo en circunstancias excepcionales (Corrupción)</t>
  </si>
  <si>
    <t>Fuente: Guia de administracion de riesgos del DAFP</t>
  </si>
  <si>
    <t>Tabla 3. IMPACTO para riesgos de Gestión, Fiscal, Seguridad de Información</t>
  </si>
  <si>
    <t>ESCALA</t>
  </si>
  <si>
    <t>Afectación Económica</t>
  </si>
  <si>
    <t xml:space="preserve">Mayor a 3000 SMLMV </t>
  </si>
  <si>
    <t>Entre 2300 y 3000 SMLMV</t>
  </si>
  <si>
    <t>El riesgo afecta la imagen de la entidad con efecto publicitario sostenido a nivel de sector administrativo, nivel departamental o municipal.</t>
  </si>
  <si>
    <t xml:space="preserve">Entre 1500 y 2300 SMLMV </t>
  </si>
  <si>
    <t>El riesgo afecta la imagen de la entidad con algunos usuarios de relevancia frente al logro de los objetivos</t>
  </si>
  <si>
    <t xml:space="preserve">Entre 700 y 1500 SMLMV </t>
  </si>
  <si>
    <t>El riesgo afecta la imagen de la entidad internamente, de conocimiento general nivel interno, de junta directiva y accionistas y/o de proveedores.</t>
  </si>
  <si>
    <t>Afectación menor a 700 SMLMV</t>
  </si>
  <si>
    <t>Para la calificación de impacto SOLO PARA RIESGOS DE CORRUPCIÓN debe responder SI o NO a cada una de las 19 preguntas:</t>
  </si>
  <si>
    <t>Número</t>
  </si>
  <si>
    <t>RIESGO</t>
  </si>
  <si>
    <t>TIPO DE RIESGO</t>
  </si>
  <si>
    <r>
      <t xml:space="preserve">1. </t>
    </r>
    <r>
      <rPr>
        <sz val="12"/>
        <color theme="1"/>
        <rFont val="Arial"/>
        <family val="2"/>
      </rPr>
      <t>¿Afectar al grupo de funcionarios del proceso?</t>
    </r>
  </si>
  <si>
    <r>
      <t xml:space="preserve">2. </t>
    </r>
    <r>
      <rPr>
        <sz val="12"/>
        <color theme="1"/>
        <rFont val="Arial"/>
        <family val="2"/>
      </rPr>
      <t>¿Afectar el cumplimiento de metas y objetivos de la dependencia?</t>
    </r>
  </si>
  <si>
    <r>
      <t xml:space="preserve">3. </t>
    </r>
    <r>
      <rPr>
        <sz val="12"/>
        <color theme="1"/>
        <rFont val="Arial"/>
        <family val="2"/>
      </rPr>
      <t>¿Afectar el cumplimiento de la misión de la Entidad?</t>
    </r>
  </si>
  <si>
    <r>
      <t xml:space="preserve">4. </t>
    </r>
    <r>
      <rPr>
        <sz val="12"/>
        <color theme="1"/>
        <rFont val="Arial"/>
        <family val="2"/>
      </rPr>
      <t>¿Afectar el cumplimiento de la misión del sector al que pertenece la Entidad?</t>
    </r>
  </si>
  <si>
    <r>
      <t>5.</t>
    </r>
    <r>
      <rPr>
        <sz val="12"/>
        <color theme="1"/>
        <rFont val="Arial"/>
        <family val="2"/>
      </rPr>
      <t xml:space="preserve"> ¿Genera perdida de confianza de la Entidad, afectando su reputación?</t>
    </r>
  </si>
  <si>
    <r>
      <t xml:space="preserve">6. </t>
    </r>
    <r>
      <rPr>
        <sz val="12"/>
        <color theme="1"/>
        <rFont val="Arial"/>
        <family val="2"/>
      </rPr>
      <t>¿Generar perdida de recursos economicos?</t>
    </r>
  </si>
  <si>
    <r>
      <t xml:space="preserve">7. </t>
    </r>
    <r>
      <rPr>
        <sz val="12"/>
        <color theme="1"/>
        <rFont val="Arial"/>
        <family val="2"/>
      </rPr>
      <t>¿Afectar la generación de los productos de prestación de servicios?</t>
    </r>
  </si>
  <si>
    <r>
      <t xml:space="preserve">8. </t>
    </r>
    <r>
      <rPr>
        <sz val="12"/>
        <color theme="1"/>
        <rFont val="Arial"/>
        <family val="2"/>
      </rPr>
      <t>¿Dar lugar al detrimento de la calidad de vida de la comunidad por la perdida del bien o servicios o los recursos publicos?</t>
    </r>
  </si>
  <si>
    <r>
      <t xml:space="preserve">9. </t>
    </r>
    <r>
      <rPr>
        <sz val="12"/>
        <color theme="1"/>
        <rFont val="Arial"/>
        <family val="2"/>
      </rPr>
      <t>¿Generar perdida de información de la Entidad?</t>
    </r>
  </si>
  <si>
    <r>
      <t xml:space="preserve">10. </t>
    </r>
    <r>
      <rPr>
        <sz val="12"/>
        <color theme="1"/>
        <rFont val="Arial"/>
        <family val="2"/>
      </rPr>
      <t>¿Generar intervención de los organos de control, de la Fiscalia, u otro entre?</t>
    </r>
  </si>
  <si>
    <r>
      <t xml:space="preserve">11. </t>
    </r>
    <r>
      <rPr>
        <sz val="12"/>
        <color theme="1"/>
        <rFont val="Arial"/>
        <family val="2"/>
      </rPr>
      <t>¿Dar lugar a procesos sancionatorios?</t>
    </r>
  </si>
  <si>
    <r>
      <t xml:space="preserve">12. </t>
    </r>
    <r>
      <rPr>
        <sz val="12"/>
        <color theme="1"/>
        <rFont val="Arial"/>
        <family val="2"/>
      </rPr>
      <t>¿Dar lugar a procesos disciplinarios?</t>
    </r>
  </si>
  <si>
    <r>
      <t xml:space="preserve">13. </t>
    </r>
    <r>
      <rPr>
        <sz val="12"/>
        <color theme="1"/>
        <rFont val="Arial"/>
        <family val="2"/>
      </rPr>
      <t>¿Dar lugar a procesos fiscales?</t>
    </r>
  </si>
  <si>
    <r>
      <t xml:space="preserve">14. </t>
    </r>
    <r>
      <rPr>
        <sz val="12"/>
        <color theme="1"/>
        <rFont val="Arial"/>
        <family val="2"/>
      </rPr>
      <t>¿Dar lugar a procesos penales?</t>
    </r>
  </si>
  <si>
    <r>
      <t xml:space="preserve">15. </t>
    </r>
    <r>
      <rPr>
        <sz val="12"/>
        <color theme="1"/>
        <rFont val="Arial"/>
        <family val="2"/>
      </rPr>
      <t>¿Generar Perdida de Credibilidad del sector?</t>
    </r>
  </si>
  <si>
    <r>
      <t xml:space="preserve">16. </t>
    </r>
    <r>
      <rPr>
        <sz val="12"/>
        <color theme="1"/>
        <rFont val="Arial"/>
        <family val="2"/>
      </rPr>
      <t>¿Ocasiona lesiones fisicas o perdida de vidas humanas?</t>
    </r>
  </si>
  <si>
    <r>
      <t xml:space="preserve">17. </t>
    </r>
    <r>
      <rPr>
        <sz val="12"/>
        <color theme="1"/>
        <rFont val="Arial"/>
        <family val="2"/>
      </rPr>
      <t>¿Afectar la imagen regional?</t>
    </r>
  </si>
  <si>
    <r>
      <t xml:space="preserve">18. </t>
    </r>
    <r>
      <rPr>
        <sz val="12"/>
        <color theme="1"/>
        <rFont val="Arial"/>
        <family val="2"/>
      </rPr>
      <t>¿Afectar la imagen nacional?</t>
    </r>
  </si>
  <si>
    <r>
      <t xml:space="preserve">19. </t>
    </r>
    <r>
      <rPr>
        <sz val="12"/>
        <color theme="1"/>
        <rFont val="Arial"/>
        <family val="2"/>
      </rPr>
      <t>¿Generar daño ambiental?</t>
    </r>
  </si>
  <si>
    <t>Total de Preguntas Afirmativas</t>
  </si>
  <si>
    <t>Impacto Nivel</t>
  </si>
  <si>
    <t>MATRIZ DE CALOR DE RIESGO</t>
  </si>
  <si>
    <t>ZONA DE RIESGO</t>
  </si>
  <si>
    <t>TIPOLOGÍA DE CONTROLES</t>
  </si>
  <si>
    <t>TIPO</t>
  </si>
  <si>
    <t>ACCION</t>
  </si>
  <si>
    <t>DESCRIPCIÓN</t>
  </si>
  <si>
    <t>Controles Preventivos</t>
  </si>
  <si>
    <t>Ataca las causas del riesgo Atacan la probabilidad de ocurrencia del riesgo</t>
  </si>
  <si>
    <t>Control accionado en la entrada del proceso y antes de que se realice la actividad originadora del riesgo, se busca establecer las condiciones que aseguren el resultado final esperado. Se pueden encontrar en las condiciones generarles de los documentos que forman parte del Sistema Integrado de Gestión del IDIPRON - SIGID</t>
  </si>
  <si>
    <t>Controles Detectivos</t>
  </si>
  <si>
    <t>Detecta que algo ocurre y devuelve el proceso a los controles preventivos Atacan la probabilidad de ocurrencia del riesgo</t>
  </si>
  <si>
    <t>Control accionado durante la ejecución del proceso. Estos controles detectan el riesgo, pero generan reprocesos. Normalmente se encuentran dentro del flujo de los procedimientos e instructivos</t>
  </si>
  <si>
    <t>Controles Correctivos</t>
  </si>
  <si>
    <t>Atacan el impacto frente a la materialización del riesgo</t>
  </si>
  <si>
    <t>Control accionado en la salida del proceso y después de que se materializa el riesgo. Estos controles tienen costos implícitos. Normalmente se encuentran dentro del flujo de los procedimientos e instructivos</t>
  </si>
  <si>
    <t>Control Manual</t>
  </si>
  <si>
    <t xml:space="preserve">Son aquellos controles que son ejecutados por personas </t>
  </si>
  <si>
    <t>Control Automático</t>
  </si>
  <si>
    <t>Son aquellos controles que son ejecutados por un sistema</t>
  </si>
  <si>
    <t>OPCIONES DE MANEJO</t>
  </si>
  <si>
    <t xml:space="preserve">BAJA </t>
  </si>
  <si>
    <t>Aceptar el riesgo
Reducir el riesgo</t>
  </si>
  <si>
    <t>MODERADA</t>
  </si>
  <si>
    <t>Reducir el riesgo 
Evitar el riesgo</t>
  </si>
  <si>
    <t>EXTREMA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</si>
</sst>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0.0%"/>
  </numFmts>
  <fonts count="43">
    <font>
      <sz val="11"/>
      <color theme="1"/>
      <name val="Calibri"/>
      <family val="2"/>
      <scheme val="minor"/>
    </font>
    <font>
      <sz val="14"/>
      <name val="Times New Roman"/>
      <family val="1"/>
    </font>
    <font>
      <sz val="11"/>
      <color theme="1"/>
      <name val="Calibri"/>
      <family val="2"/>
      <scheme val="minor"/>
    </font>
    <font>
      <b/>
      <sz val="11"/>
      <color theme="1"/>
      <name val="Calibri"/>
      <family val="2"/>
      <scheme val="minor"/>
    </font>
    <font>
      <sz val="12"/>
      <name val="Times New Roman"/>
      <family val="1"/>
    </font>
    <font>
      <b/>
      <sz val="20"/>
      <color theme="1"/>
      <name val="Calibri"/>
      <family val="2"/>
      <scheme val="minor"/>
    </font>
    <font>
      <b/>
      <sz val="18"/>
      <color theme="1"/>
      <name val="Calibri"/>
      <family val="2"/>
      <scheme val="minor"/>
    </font>
    <font>
      <b/>
      <sz val="22"/>
      <color theme="1"/>
      <name val="Calibri"/>
      <family val="2"/>
      <scheme val="minor"/>
    </font>
    <font>
      <b/>
      <sz val="14"/>
      <color theme="1"/>
      <name val="Calibri"/>
      <family val="2"/>
      <scheme val="minor"/>
    </font>
    <font>
      <b/>
      <sz val="14"/>
      <name val="Calibri"/>
      <family val="2"/>
      <scheme val="minor"/>
    </font>
    <font>
      <sz val="10"/>
      <name val="Calibri"/>
      <family val="2"/>
      <scheme val="minor"/>
    </font>
    <font>
      <b/>
      <sz val="12"/>
      <name val="Calibri"/>
      <family val="2"/>
      <scheme val="minor"/>
    </font>
    <font>
      <sz val="14"/>
      <name val="Calibri"/>
      <family val="2"/>
      <scheme val="minor"/>
    </font>
    <font>
      <sz val="12"/>
      <name val="Calibri"/>
      <family val="2"/>
      <scheme val="minor"/>
    </font>
    <font>
      <sz val="8"/>
      <name val="Calibri"/>
      <family val="2"/>
      <scheme val="minor"/>
    </font>
    <font>
      <b/>
      <sz val="14"/>
      <name val="Arial"/>
      <family val="2"/>
    </font>
    <font>
      <sz val="14"/>
      <color theme="1"/>
      <name val="Calibri"/>
      <family val="2"/>
      <scheme val="minor"/>
    </font>
    <font>
      <b/>
      <sz val="12"/>
      <color theme="1"/>
      <name val="Arial"/>
      <family val="2"/>
    </font>
    <font>
      <sz val="12"/>
      <color theme="1"/>
      <name val="Arial"/>
      <family val="2"/>
    </font>
    <font>
      <b/>
      <sz val="10"/>
      <name val="Arial"/>
      <family val="2"/>
    </font>
    <font>
      <u/>
      <sz val="11"/>
      <color theme="10"/>
      <name val="Calibri"/>
      <family val="2"/>
      <scheme val="minor"/>
    </font>
    <font>
      <b/>
      <sz val="18"/>
      <name val="Calibri"/>
      <family val="2"/>
      <scheme val="minor"/>
    </font>
    <font>
      <b/>
      <sz val="12"/>
      <color theme="1"/>
      <name val="Calibri"/>
      <family val="2"/>
      <scheme val="minor"/>
    </font>
    <font>
      <b/>
      <sz val="9"/>
      <color rgb="FF000000"/>
      <name val="Tahoma"/>
      <family val="2"/>
    </font>
    <font>
      <b/>
      <sz val="10"/>
      <name val="Times New Roman"/>
      <family val="1"/>
    </font>
    <font>
      <b/>
      <sz val="16"/>
      <name val="Times New Roman"/>
      <family val="1"/>
    </font>
    <font>
      <b/>
      <sz val="12"/>
      <name val="Times New Roman"/>
      <family val="1"/>
    </font>
    <font>
      <sz val="11"/>
      <name val="Calibri"/>
      <family val="2"/>
      <scheme val="minor"/>
    </font>
    <font>
      <u/>
      <sz val="11"/>
      <name val="Calibri"/>
      <family val="2"/>
      <scheme val="minor"/>
    </font>
    <font>
      <sz val="10"/>
      <name val="Times New Roman"/>
      <family val="1"/>
    </font>
    <font>
      <b/>
      <sz val="18"/>
      <name val="Times New Roman"/>
      <family val="1"/>
    </font>
    <font>
      <sz val="11"/>
      <name val="Times New Roman"/>
      <family val="1"/>
    </font>
    <font>
      <sz val="12"/>
      <color theme="1"/>
      <name val="Times New Roman"/>
      <family val="1"/>
    </font>
    <font>
      <sz val="14"/>
      <color theme="1"/>
      <name val="Times New Roman"/>
      <family val="1"/>
    </font>
    <font>
      <sz val="12"/>
      <color rgb="FF000000"/>
      <name val="Times New Roman"/>
      <family val="1"/>
    </font>
    <font>
      <b/>
      <sz val="10"/>
      <color theme="1"/>
      <name val="Times New Roman"/>
      <family val="1"/>
    </font>
    <font>
      <b/>
      <sz val="16"/>
      <color theme="1"/>
      <name val="Calibri"/>
      <family val="2"/>
      <scheme val="minor"/>
    </font>
    <font>
      <b/>
      <sz val="12"/>
      <color theme="1"/>
      <name val="Times New Roman"/>
      <family val="1"/>
    </font>
    <font>
      <b/>
      <sz val="12"/>
      <color rgb="FF000000"/>
      <name val="Times New Roman"/>
      <family val="1"/>
    </font>
    <font>
      <b/>
      <sz val="11"/>
      <name val="Times New Roman"/>
      <family val="1"/>
    </font>
    <font>
      <b/>
      <sz val="11"/>
      <color rgb="FF000000"/>
      <name val="Times New Roman"/>
      <family val="1"/>
    </font>
    <font>
      <b/>
      <sz val="11"/>
      <color rgb="FF000000"/>
      <name val="Times New Roman"/>
    </font>
    <font>
      <sz val="11"/>
      <color rgb="FF000000"/>
      <name val="Times New Roman"/>
    </font>
  </fonts>
  <fills count="17">
    <fill>
      <patternFill patternType="none"/>
    </fill>
    <fill>
      <patternFill patternType="gray125"/>
    </fill>
    <fill>
      <patternFill patternType="solid">
        <fgColor theme="5"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00B050"/>
        <bgColor indexed="64"/>
      </patternFill>
    </fill>
    <fill>
      <patternFill patternType="solid">
        <fgColor rgb="FF92D050"/>
        <bgColor indexed="64"/>
      </patternFill>
    </fill>
    <fill>
      <patternFill patternType="solid">
        <fgColor theme="0"/>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rgb="FFFF0000"/>
        <bgColor indexed="64"/>
      </patternFill>
    </fill>
    <fill>
      <patternFill patternType="solid">
        <fgColor rgb="FFFFC000"/>
        <bgColor indexed="64"/>
      </patternFill>
    </fill>
    <fill>
      <patternFill patternType="solid">
        <fgColor rgb="FFFFFFFF"/>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2" tint="-0.249977111117893"/>
        <bgColor indexed="64"/>
      </patternFill>
    </fill>
    <fill>
      <patternFill patternType="solid">
        <fgColor rgb="FFF7CAAC"/>
        <bgColor rgb="FFF7CAAC"/>
      </patternFill>
    </fill>
  </fills>
  <borders count="6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thin">
        <color indexed="64"/>
      </bottom>
      <diagonal/>
    </border>
    <border>
      <left/>
      <right style="medium">
        <color rgb="FF000000"/>
      </right>
      <top/>
      <bottom style="thin">
        <color indexed="64"/>
      </bottom>
      <diagonal/>
    </border>
    <border>
      <left style="thin">
        <color auto="1"/>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theme="4"/>
      </left>
      <right style="thin">
        <color theme="4"/>
      </right>
      <top style="thin">
        <color theme="4"/>
      </top>
      <bottom style="thin">
        <color theme="4"/>
      </bottom>
      <diagonal/>
    </border>
    <border>
      <left style="thin">
        <color auto="1"/>
      </left>
      <right style="thin">
        <color theme="3" tint="0.39994506668294322"/>
      </right>
      <top style="medium">
        <color auto="1"/>
      </top>
      <bottom style="thin">
        <color theme="3" tint="0.39994506668294322"/>
      </bottom>
      <diagonal/>
    </border>
    <border>
      <left style="thin">
        <color theme="3" tint="0.39994506668294322"/>
      </left>
      <right style="thin">
        <color auto="1"/>
      </right>
      <top style="medium">
        <color auto="1"/>
      </top>
      <bottom style="thin">
        <color theme="3" tint="0.399945066682943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medium">
        <color rgb="FF000000"/>
      </left>
      <right/>
      <top style="thin">
        <color indexed="64"/>
      </top>
      <bottom/>
      <diagonal/>
    </border>
    <border>
      <left/>
      <right style="medium">
        <color rgb="FF000000"/>
      </right>
      <top style="thin">
        <color indexed="64"/>
      </top>
      <bottom/>
      <diagonal/>
    </border>
    <border>
      <left style="medium">
        <color indexed="64"/>
      </left>
      <right/>
      <top style="thin">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style="thin">
        <color rgb="FF000000"/>
      </left>
      <right style="thin">
        <color rgb="FF000000"/>
      </right>
      <top style="thin">
        <color rgb="FF000000"/>
      </top>
      <bottom/>
      <diagonal/>
    </border>
    <border>
      <left style="thin">
        <color indexed="64"/>
      </left>
      <right style="thin">
        <color indexed="64"/>
      </right>
      <top/>
      <bottom style="thin">
        <color rgb="FF000000"/>
      </bottom>
      <diagonal/>
    </border>
    <border>
      <left style="medium">
        <color indexed="64"/>
      </left>
      <right style="thin">
        <color indexed="64"/>
      </right>
      <top/>
      <bottom style="medium">
        <color rgb="FF000000"/>
      </bottom>
      <diagonal/>
    </border>
  </borders>
  <cellStyleXfs count="5">
    <xf numFmtId="0" fontId="0" fillId="0" borderId="0"/>
    <xf numFmtId="41" fontId="2" fillId="0" borderId="0" applyFont="0" applyFill="0" applyBorder="0" applyAlignment="0" applyProtection="0"/>
    <xf numFmtId="9" fontId="2" fillId="0" borderId="0" applyFont="0" applyFill="0" applyBorder="0" applyAlignment="0" applyProtection="0"/>
    <xf numFmtId="0" fontId="20" fillId="0" borderId="0" applyNumberFormat="0" applyFill="0" applyBorder="0" applyAlignment="0" applyProtection="0"/>
    <xf numFmtId="41" fontId="2" fillId="0" borderId="0" applyFont="0" applyFill="0" applyBorder="0" applyAlignment="0" applyProtection="0"/>
  </cellStyleXfs>
  <cellXfs count="296">
    <xf numFmtId="0" fontId="0" fillId="0" borderId="0" xfId="0"/>
    <xf numFmtId="0" fontId="0" fillId="0" borderId="0" xfId="0" applyAlignment="1">
      <alignment horizontal="left"/>
    </xf>
    <xf numFmtId="0" fontId="0" fillId="0" borderId="0" xfId="0" applyAlignment="1">
      <alignment horizontal="center" vertical="center"/>
    </xf>
    <xf numFmtId="0" fontId="1" fillId="2" borderId="5" xfId="0" applyFont="1" applyFill="1" applyBorder="1" applyAlignment="1">
      <alignment horizontal="center" vertical="center"/>
    </xf>
    <xf numFmtId="9" fontId="0" fillId="0" borderId="0" xfId="0" applyNumberFormat="1"/>
    <xf numFmtId="0" fontId="3" fillId="0" borderId="0" xfId="0" applyFont="1"/>
    <xf numFmtId="0" fontId="0" fillId="0" borderId="0" xfId="0" applyAlignment="1">
      <alignment wrapText="1"/>
    </xf>
    <xf numFmtId="9" fontId="0" fillId="0" borderId="0" xfId="0" applyNumberFormat="1" applyAlignment="1">
      <alignment horizontal="center"/>
    </xf>
    <xf numFmtId="0" fontId="1" fillId="2" borderId="5" xfId="0" applyFont="1" applyFill="1" applyBorder="1" applyAlignment="1">
      <alignment horizontal="center" vertical="center" wrapText="1"/>
    </xf>
    <xf numFmtId="9" fontId="4" fillId="4" borderId="1" xfId="0" applyNumberFormat="1" applyFont="1" applyFill="1" applyBorder="1" applyAlignment="1">
      <alignment horizontal="center" vertical="center"/>
    </xf>
    <xf numFmtId="0" fontId="4" fillId="0" borderId="1" xfId="0" applyFont="1" applyBorder="1" applyAlignment="1">
      <alignment horizontal="center" vertical="center" textRotation="90" wrapText="1"/>
    </xf>
    <xf numFmtId="0" fontId="7" fillId="0" borderId="0" xfId="0" applyFont="1" applyAlignment="1">
      <alignment horizontal="center" vertical="center"/>
    </xf>
    <xf numFmtId="0" fontId="7" fillId="8" borderId="1" xfId="0" applyFont="1" applyFill="1" applyBorder="1" applyAlignment="1">
      <alignment horizontal="center" vertical="center"/>
    </xf>
    <xf numFmtId="0" fontId="10" fillId="0" borderId="0" xfId="0" applyFont="1" applyProtection="1">
      <protection hidden="1"/>
    </xf>
    <xf numFmtId="0" fontId="6" fillId="9" borderId="16" xfId="0" applyFont="1" applyFill="1" applyBorder="1" applyAlignment="1">
      <alignment horizontal="center" vertical="center"/>
    </xf>
    <xf numFmtId="0" fontId="11" fillId="4" borderId="13" xfId="0" applyFont="1" applyFill="1" applyBorder="1" applyAlignment="1">
      <alignment horizontal="center" vertical="center"/>
    </xf>
    <xf numFmtId="0" fontId="11" fillId="10" borderId="1" xfId="0" applyFont="1" applyFill="1" applyBorder="1" applyAlignment="1">
      <alignment horizontal="center" vertical="center"/>
    </xf>
    <xf numFmtId="0" fontId="13" fillId="0" borderId="0" xfId="0" applyFont="1" applyProtection="1">
      <protection hidden="1"/>
    </xf>
    <xf numFmtId="0" fontId="11" fillId="11" borderId="1" xfId="0" applyFont="1" applyFill="1" applyBorder="1" applyAlignment="1">
      <alignment horizontal="center" vertical="center"/>
    </xf>
    <xf numFmtId="0" fontId="11" fillId="3" borderId="1" xfId="0" applyFont="1" applyFill="1" applyBorder="1" applyAlignment="1">
      <alignment horizontal="center" vertical="center"/>
    </xf>
    <xf numFmtId="0" fontId="11" fillId="5" borderId="1" xfId="0" applyFont="1" applyFill="1" applyBorder="1" applyAlignment="1">
      <alignment horizontal="center" vertical="center"/>
    </xf>
    <xf numFmtId="0" fontId="11" fillId="4" borderId="15" xfId="0" applyFont="1" applyFill="1" applyBorder="1" applyAlignment="1">
      <alignment horizontal="center" vertical="center"/>
    </xf>
    <xf numFmtId="0" fontId="11" fillId="6" borderId="15" xfId="0" applyFont="1" applyFill="1" applyBorder="1" applyAlignment="1">
      <alignment horizontal="center" vertical="center"/>
    </xf>
    <xf numFmtId="0" fontId="14" fillId="0" borderId="0" xfId="0" applyFont="1" applyProtection="1">
      <protection hidden="1"/>
    </xf>
    <xf numFmtId="0" fontId="16" fillId="0" borderId="1" xfId="0" applyFont="1" applyBorder="1" applyAlignment="1">
      <alignment horizontal="center" vertical="center" wrapText="1"/>
    </xf>
    <xf numFmtId="0" fontId="15" fillId="10" borderId="1" xfId="0" applyFont="1" applyFill="1" applyBorder="1" applyAlignment="1">
      <alignment horizontal="center" vertical="center"/>
    </xf>
    <xf numFmtId="0" fontId="15" fillId="11" borderId="1" xfId="0" applyFont="1" applyFill="1" applyBorder="1" applyAlignment="1">
      <alignment horizontal="center" vertical="center" wrapText="1"/>
    </xf>
    <xf numFmtId="0" fontId="15" fillId="3" borderId="1" xfId="0" applyFont="1" applyFill="1" applyBorder="1" applyAlignment="1">
      <alignment horizontal="center" vertical="center"/>
    </xf>
    <xf numFmtId="0" fontId="15" fillId="6" borderId="1" xfId="0" applyFont="1" applyFill="1" applyBorder="1" applyAlignment="1">
      <alignment horizontal="center" vertical="center"/>
    </xf>
    <xf numFmtId="0" fontId="15" fillId="5" borderId="1" xfId="0" applyFont="1" applyFill="1" applyBorder="1" applyAlignment="1">
      <alignment horizontal="center" vertical="center"/>
    </xf>
    <xf numFmtId="0" fontId="0" fillId="0" borderId="0" xfId="0" applyAlignment="1">
      <alignment horizontal="center"/>
    </xf>
    <xf numFmtId="0" fontId="17" fillId="13" borderId="5" xfId="0" applyFont="1" applyFill="1" applyBorder="1" applyAlignment="1">
      <alignment horizontal="center" vertical="center" wrapText="1"/>
    </xf>
    <xf numFmtId="0" fontId="17" fillId="13" borderId="5" xfId="0" applyFont="1" applyFill="1" applyBorder="1" applyAlignment="1" applyProtection="1">
      <alignment horizontal="center" vertical="center" wrapText="1"/>
      <protection hidden="1"/>
    </xf>
    <xf numFmtId="0" fontId="17" fillId="0" borderId="5" xfId="0" applyFont="1" applyBorder="1" applyAlignment="1">
      <alignment horizontal="center" vertical="center" wrapText="1"/>
    </xf>
    <xf numFmtId="0" fontId="17" fillId="0" borderId="5" xfId="0" applyFont="1" applyBorder="1" applyAlignment="1">
      <alignment horizontal="center" wrapText="1"/>
    </xf>
    <xf numFmtId="0" fontId="18" fillId="0" borderId="47" xfId="0" applyFont="1" applyBorder="1" applyAlignment="1" applyProtection="1">
      <alignment horizontal="center" vertical="center"/>
      <protection locked="0"/>
    </xf>
    <xf numFmtId="0" fontId="18" fillId="0" borderId="47" xfId="0" applyFont="1" applyBorder="1" applyAlignment="1" applyProtection="1">
      <alignment vertical="center" wrapText="1"/>
      <protection hidden="1"/>
    </xf>
    <xf numFmtId="0" fontId="0" fillId="0" borderId="48" xfId="0" applyBorder="1" applyAlignment="1" applyProtection="1">
      <alignment horizontal="center" vertical="center"/>
      <protection hidden="1"/>
    </xf>
    <xf numFmtId="9" fontId="19" fillId="14" borderId="49" xfId="2" applyFont="1" applyFill="1" applyBorder="1" applyAlignment="1" applyProtection="1">
      <alignment horizontal="center" vertical="center"/>
      <protection hidden="1"/>
    </xf>
    <xf numFmtId="0" fontId="19" fillId="14" borderId="49" xfId="0" applyFont="1" applyFill="1" applyBorder="1" applyAlignment="1" applyProtection="1">
      <alignment vertical="center"/>
      <protection hidden="1"/>
    </xf>
    <xf numFmtId="0" fontId="0" fillId="0" borderId="1" xfId="0" applyBorder="1" applyAlignment="1">
      <alignment horizontal="justify" vertical="center" wrapText="1"/>
    </xf>
    <xf numFmtId="0" fontId="0" fillId="0" borderId="1" xfId="0" applyBorder="1" applyAlignment="1">
      <alignment vertical="center" wrapText="1"/>
    </xf>
    <xf numFmtId="0" fontId="0" fillId="11" borderId="1" xfId="0" applyFill="1" applyBorder="1" applyAlignment="1">
      <alignment horizontal="center"/>
    </xf>
    <xf numFmtId="0" fontId="15" fillId="0" borderId="50" xfId="0" applyFont="1" applyBorder="1" applyAlignment="1">
      <alignment horizontal="center" vertical="center"/>
    </xf>
    <xf numFmtId="0" fontId="15" fillId="0" borderId="52" xfId="0" applyFont="1" applyBorder="1" applyAlignment="1">
      <alignment horizontal="center" vertical="center"/>
    </xf>
    <xf numFmtId="9" fontId="0" fillId="0" borderId="53" xfId="2" applyFont="1" applyBorder="1" applyAlignment="1">
      <alignment horizontal="center" vertical="center"/>
    </xf>
    <xf numFmtId="9" fontId="0" fillId="0" borderId="54" xfId="2" applyFont="1" applyBorder="1" applyAlignment="1">
      <alignment horizontal="center" vertical="center"/>
    </xf>
    <xf numFmtId="0" fontId="15" fillId="0" borderId="5" xfId="0" applyFont="1" applyBorder="1" applyAlignment="1">
      <alignment horizontal="center" vertical="center"/>
    </xf>
    <xf numFmtId="9" fontId="0" fillId="0" borderId="6" xfId="2" applyFont="1" applyBorder="1" applyAlignment="1">
      <alignment horizontal="center" vertical="center"/>
    </xf>
    <xf numFmtId="0" fontId="15" fillId="0" borderId="5" xfId="0" applyFont="1" applyBorder="1" applyAlignment="1">
      <alignment horizontal="center" vertical="center" wrapText="1"/>
    </xf>
    <xf numFmtId="0" fontId="0" fillId="3" borderId="0" xfId="0" applyFill="1" applyAlignment="1">
      <alignment horizontal="center" vertical="center"/>
    </xf>
    <xf numFmtId="0" fontId="0" fillId="11" borderId="0" xfId="0" applyFill="1" applyAlignment="1">
      <alignment horizontal="center" vertical="center"/>
    </xf>
    <xf numFmtId="0" fontId="11" fillId="0" borderId="50" xfId="0" applyFont="1" applyBorder="1" applyAlignment="1">
      <alignment horizontal="center" vertical="center"/>
    </xf>
    <xf numFmtId="9" fontId="11" fillId="0" borderId="53" xfId="2" applyFont="1" applyFill="1" applyBorder="1" applyAlignment="1">
      <alignment horizontal="center" vertical="center"/>
    </xf>
    <xf numFmtId="0" fontId="11" fillId="0" borderId="37" xfId="0" applyFont="1" applyBorder="1" applyAlignment="1">
      <alignment horizontal="center" vertical="center"/>
    </xf>
    <xf numFmtId="0" fontId="0" fillId="11" borderId="50" xfId="0" applyFill="1" applyBorder="1" applyAlignment="1">
      <alignment horizontal="center" vertical="center"/>
    </xf>
    <xf numFmtId="0" fontId="0" fillId="11" borderId="51" xfId="0" applyFill="1" applyBorder="1" applyAlignment="1">
      <alignment horizontal="center" vertical="center"/>
    </xf>
    <xf numFmtId="0" fontId="0" fillId="10" borderId="52" xfId="0" applyFill="1" applyBorder="1" applyAlignment="1">
      <alignment horizontal="center" vertical="center"/>
    </xf>
    <xf numFmtId="0" fontId="0" fillId="11" borderId="37" xfId="0" applyFill="1" applyBorder="1" applyAlignment="1">
      <alignment horizontal="center" vertical="center"/>
    </xf>
    <xf numFmtId="0" fontId="0" fillId="10" borderId="55" xfId="0" applyFill="1" applyBorder="1" applyAlignment="1">
      <alignment horizontal="center" vertical="center"/>
    </xf>
    <xf numFmtId="0" fontId="0" fillId="3" borderId="37" xfId="0" applyFill="1" applyBorder="1" applyAlignment="1">
      <alignment horizontal="center" vertical="center"/>
    </xf>
    <xf numFmtId="0" fontId="0" fillId="5" borderId="37" xfId="0" applyFill="1" applyBorder="1" applyAlignment="1">
      <alignment horizontal="center" vertical="center"/>
    </xf>
    <xf numFmtId="0" fontId="0" fillId="5" borderId="53" xfId="0" applyFill="1" applyBorder="1" applyAlignment="1">
      <alignment horizontal="center" vertical="center"/>
    </xf>
    <xf numFmtId="0" fontId="0" fillId="3" borderId="7" xfId="0" applyFill="1" applyBorder="1" applyAlignment="1">
      <alignment horizontal="center" vertical="center"/>
    </xf>
    <xf numFmtId="0" fontId="0" fillId="11" borderId="7" xfId="0" applyFill="1" applyBorder="1" applyAlignment="1">
      <alignment horizontal="center" vertical="center"/>
    </xf>
    <xf numFmtId="0" fontId="0" fillId="10" borderId="54" xfId="0" applyFill="1" applyBorder="1" applyAlignment="1">
      <alignment horizontal="center" vertical="center"/>
    </xf>
    <xf numFmtId="0" fontId="0" fillId="11" borderId="5" xfId="0" applyFill="1" applyBorder="1" applyAlignment="1">
      <alignment horizontal="center" vertical="center"/>
    </xf>
    <xf numFmtId="0" fontId="0" fillId="11" borderId="30" xfId="0" applyFill="1" applyBorder="1" applyAlignment="1">
      <alignment horizontal="center" vertical="center"/>
    </xf>
    <xf numFmtId="0" fontId="0" fillId="3" borderId="30" xfId="0" applyFill="1" applyBorder="1" applyAlignment="1">
      <alignment horizontal="center" vertical="center"/>
    </xf>
    <xf numFmtId="0" fontId="0" fillId="5" borderId="30" xfId="0" applyFill="1" applyBorder="1" applyAlignment="1">
      <alignment horizontal="center" vertical="center"/>
    </xf>
    <xf numFmtId="0" fontId="0" fillId="5" borderId="6" xfId="0" applyFill="1" applyBorder="1" applyAlignment="1">
      <alignment horizontal="center" vertical="center"/>
    </xf>
    <xf numFmtId="0" fontId="0" fillId="11" borderId="6" xfId="0" applyFill="1" applyBorder="1" applyAlignment="1">
      <alignment horizontal="center" vertical="center"/>
    </xf>
    <xf numFmtId="0" fontId="0" fillId="3" borderId="50" xfId="0" applyFill="1" applyBorder="1" applyAlignment="1">
      <alignment horizontal="center" vertical="center"/>
    </xf>
    <xf numFmtId="0" fontId="0" fillId="3" borderId="5" xfId="0" applyFill="1" applyBorder="1" applyAlignment="1">
      <alignment horizontal="center" vertical="center"/>
    </xf>
    <xf numFmtId="0" fontId="0" fillId="3" borderId="53" xfId="0" applyFill="1" applyBorder="1" applyAlignment="1">
      <alignment horizontal="center" vertical="center"/>
    </xf>
    <xf numFmtId="0" fontId="0" fillId="3" borderId="6" xfId="0" applyFill="1" applyBorder="1" applyAlignment="1">
      <alignment horizontal="center" vertical="center"/>
    </xf>
    <xf numFmtId="0" fontId="0" fillId="5" borderId="50" xfId="0" applyFill="1" applyBorder="1" applyAlignment="1">
      <alignment horizontal="center" vertical="center"/>
    </xf>
    <xf numFmtId="0" fontId="0" fillId="3" borderId="51" xfId="0" applyFill="1" applyBorder="1" applyAlignment="1">
      <alignment horizontal="center" vertical="center"/>
    </xf>
    <xf numFmtId="0" fontId="0" fillId="0" borderId="1" xfId="0" applyBorder="1" applyAlignment="1">
      <alignment horizontal="justify" vertical="center"/>
    </xf>
    <xf numFmtId="0" fontId="3" fillId="11" borderId="1" xfId="0" applyFont="1" applyFill="1" applyBorder="1" applyAlignment="1">
      <alignment horizontal="center"/>
    </xf>
    <xf numFmtId="0" fontId="3" fillId="4" borderId="1" xfId="0" applyFont="1" applyFill="1" applyBorder="1" applyAlignment="1">
      <alignment horizontal="center"/>
    </xf>
    <xf numFmtId="0" fontId="0" fillId="6" borderId="1" xfId="0" applyFill="1" applyBorder="1" applyAlignment="1">
      <alignment vertical="center"/>
    </xf>
    <xf numFmtId="0" fontId="0" fillId="0" borderId="1" xfId="0" applyBorder="1" applyAlignment="1">
      <alignment wrapText="1"/>
    </xf>
    <xf numFmtId="0" fontId="0" fillId="3" borderId="1" xfId="0" applyFill="1" applyBorder="1" applyAlignment="1">
      <alignment vertical="center"/>
    </xf>
    <xf numFmtId="0" fontId="0" fillId="11" borderId="1" xfId="0" applyFill="1" applyBorder="1" applyAlignment="1">
      <alignment vertical="center"/>
    </xf>
    <xf numFmtId="0" fontId="0" fillId="10" borderId="1" xfId="0" applyFill="1" applyBorder="1" applyAlignment="1">
      <alignment vertical="center"/>
    </xf>
    <xf numFmtId="9" fontId="4" fillId="0" borderId="0" xfId="0" applyNumberFormat="1" applyFont="1" applyAlignment="1">
      <alignment horizontal="center" vertical="center"/>
    </xf>
    <xf numFmtId="0" fontId="4" fillId="0" borderId="0" xfId="0" applyFont="1" applyAlignment="1">
      <alignment horizontal="center" vertical="center" textRotation="90" wrapText="1"/>
    </xf>
    <xf numFmtId="0" fontId="27" fillId="0" borderId="0" xfId="0" applyFont="1"/>
    <xf numFmtId="0" fontId="26" fillId="0" borderId="0" xfId="0" applyFont="1" applyAlignment="1">
      <alignment horizontal="center" vertical="center"/>
    </xf>
    <xf numFmtId="0" fontId="4" fillId="0" borderId="0" xfId="0" applyFont="1"/>
    <xf numFmtId="0" fontId="4" fillId="0" borderId="0" xfId="0" applyFont="1" applyAlignment="1">
      <alignment horizontal="justify" vertical="center" wrapText="1"/>
    </xf>
    <xf numFmtId="0" fontId="4" fillId="0" borderId="0" xfId="0" applyFont="1" applyAlignment="1">
      <alignment horizontal="left"/>
    </xf>
    <xf numFmtId="0" fontId="27" fillId="0" borderId="0" xfId="0" applyFont="1" applyAlignment="1">
      <alignment horizontal="left"/>
    </xf>
    <xf numFmtId="0" fontId="26" fillId="0" borderId="0" xfId="0" applyFont="1" applyAlignment="1">
      <alignment horizontal="center" vertical="center" wrapText="1"/>
    </xf>
    <xf numFmtId="0" fontId="29" fillId="0" borderId="0" xfId="0" applyFont="1"/>
    <xf numFmtId="0" fontId="4" fillId="2" borderId="21" xfId="0" applyFont="1" applyFill="1" applyBorder="1"/>
    <xf numFmtId="0" fontId="4" fillId="2" borderId="7" xfId="0" applyFont="1" applyFill="1" applyBorder="1"/>
    <xf numFmtId="0" fontId="1" fillId="2" borderId="28" xfId="0" applyFont="1" applyFill="1" applyBorder="1" applyAlignment="1">
      <alignment horizontal="center" vertical="center" textRotation="90"/>
    </xf>
    <xf numFmtId="0" fontId="1" fillId="3" borderId="5" xfId="0" applyFont="1" applyFill="1" applyBorder="1" applyAlignment="1">
      <alignment horizontal="center" vertical="center" wrapText="1"/>
    </xf>
    <xf numFmtId="0" fontId="4" fillId="2" borderId="29" xfId="0" applyFont="1" applyFill="1" applyBorder="1" applyAlignment="1">
      <alignment horizontal="center" vertical="center" textRotation="90" wrapText="1"/>
    </xf>
    <xf numFmtId="0" fontId="4" fillId="2" borderId="28" xfId="0" applyFont="1" applyFill="1" applyBorder="1" applyAlignment="1">
      <alignment horizontal="center" vertical="center" textRotation="90"/>
    </xf>
    <xf numFmtId="0" fontId="4" fillId="2" borderId="5" xfId="0" applyFont="1" applyFill="1" applyBorder="1" applyAlignment="1">
      <alignment horizontal="center" vertical="center" wrapText="1"/>
    </xf>
    <xf numFmtId="0" fontId="26" fillId="2" borderId="5" xfId="0" applyFont="1" applyFill="1" applyBorder="1" applyAlignment="1">
      <alignment horizontal="center" vertical="center"/>
    </xf>
    <xf numFmtId="0" fontId="4" fillId="2" borderId="50" xfId="0" applyFont="1" applyFill="1" applyBorder="1" applyAlignment="1">
      <alignment horizontal="center" vertical="center" textRotation="90"/>
    </xf>
    <xf numFmtId="0" fontId="4" fillId="2" borderId="5" xfId="0" applyFont="1" applyFill="1" applyBorder="1" applyAlignment="1">
      <alignment horizontal="center" vertical="center" textRotation="90"/>
    </xf>
    <xf numFmtId="0" fontId="4" fillId="2" borderId="5" xfId="0" applyFont="1" applyFill="1" applyBorder="1" applyAlignment="1">
      <alignment horizontal="center" vertical="center" textRotation="90" wrapText="1"/>
    </xf>
    <xf numFmtId="0" fontId="4" fillId="2" borderId="28"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29" xfId="0" applyFont="1" applyFill="1" applyBorder="1" applyAlignment="1">
      <alignment horizontal="center" vertical="center" wrapText="1"/>
    </xf>
    <xf numFmtId="0" fontId="27" fillId="0" borderId="0" xfId="0" applyFont="1" applyAlignment="1">
      <alignment horizontal="center" vertical="center"/>
    </xf>
    <xf numFmtId="0" fontId="29" fillId="2" borderId="56" xfId="0" applyFont="1" applyFill="1" applyBorder="1" applyAlignment="1">
      <alignment horizontal="center" vertical="center" wrapText="1"/>
    </xf>
    <xf numFmtId="0" fontId="29" fillId="2" borderId="5" xfId="0" applyFont="1" applyFill="1" applyBorder="1" applyAlignment="1">
      <alignment horizontal="center" vertical="center" wrapText="1"/>
    </xf>
    <xf numFmtId="0" fontId="29" fillId="2" borderId="57" xfId="0" applyFont="1" applyFill="1" applyBorder="1" applyAlignment="1">
      <alignment horizontal="center" vertical="center" wrapText="1"/>
    </xf>
    <xf numFmtId="0" fontId="24" fillId="0" borderId="0" xfId="0" applyFont="1"/>
    <xf numFmtId="0" fontId="29" fillId="2" borderId="58" xfId="0" applyFont="1" applyFill="1" applyBorder="1" applyAlignment="1">
      <alignment horizontal="center" vertical="center" wrapText="1"/>
    </xf>
    <xf numFmtId="0" fontId="29" fillId="2" borderId="29" xfId="0" applyFont="1" applyFill="1" applyBorder="1" applyAlignment="1">
      <alignment horizontal="center" vertical="center" wrapText="1"/>
    </xf>
    <xf numFmtId="0" fontId="4" fillId="0" borderId="1" xfId="0" applyFont="1" applyBorder="1" applyAlignment="1">
      <alignment horizontal="left"/>
    </xf>
    <xf numFmtId="0" fontId="4" fillId="0" borderId="1" xfId="0" applyFont="1" applyBorder="1" applyAlignment="1">
      <alignment horizontal="center" vertical="center"/>
    </xf>
    <xf numFmtId="0" fontId="4" fillId="0" borderId="1" xfId="0" applyFont="1" applyBorder="1" applyAlignment="1">
      <alignment horizontal="justify" vertical="center" wrapText="1"/>
    </xf>
    <xf numFmtId="0" fontId="4" fillId="4" borderId="1" xfId="0" applyFont="1" applyFill="1" applyBorder="1" applyAlignment="1">
      <alignment horizontal="center" vertical="center"/>
    </xf>
    <xf numFmtId="0" fontId="4" fillId="0" borderId="1" xfId="0" applyFont="1" applyBorder="1" applyAlignment="1">
      <alignment horizontal="center" vertical="center" textRotation="90"/>
    </xf>
    <xf numFmtId="0" fontId="4" fillId="4" borderId="1" xfId="0" applyFont="1" applyFill="1" applyBorder="1" applyAlignment="1">
      <alignment vertical="center" textRotation="90"/>
    </xf>
    <xf numFmtId="0" fontId="27" fillId="0" borderId="1" xfId="0" applyFont="1" applyBorder="1"/>
    <xf numFmtId="0" fontId="24" fillId="0" borderId="1" xfId="0" applyFont="1" applyBorder="1"/>
    <xf numFmtId="10" fontId="4" fillId="0" borderId="1" xfId="0" applyNumberFormat="1" applyFont="1" applyBorder="1" applyAlignment="1">
      <alignment horizontal="justify" vertical="center" wrapText="1"/>
    </xf>
    <xf numFmtId="0" fontId="1" fillId="0" borderId="0" xfId="0" applyFont="1" applyAlignment="1">
      <alignment horizontal="center" vertical="center"/>
    </xf>
    <xf numFmtId="0" fontId="1" fillId="0" borderId="0" xfId="0" applyFont="1" applyAlignment="1">
      <alignment horizontal="center" vertical="center" wrapText="1"/>
    </xf>
    <xf numFmtId="9" fontId="1" fillId="0" borderId="0" xfId="0" applyNumberFormat="1" applyFont="1" applyAlignment="1">
      <alignment horizontal="center" vertical="center"/>
    </xf>
    <xf numFmtId="9" fontId="1" fillId="0" borderId="0" xfId="0" applyNumberFormat="1" applyFont="1" applyAlignment="1">
      <alignment horizontal="center" vertical="center" wrapText="1"/>
    </xf>
    <xf numFmtId="41" fontId="1" fillId="0" borderId="0" xfId="1" applyFont="1" applyFill="1" applyBorder="1" applyAlignment="1">
      <alignment horizontal="center" vertical="center" wrapText="1"/>
    </xf>
    <xf numFmtId="0" fontId="30" fillId="0" borderId="0" xfId="0" applyFont="1" applyAlignment="1">
      <alignment horizontal="center" vertical="center" textRotation="90"/>
    </xf>
    <xf numFmtId="0" fontId="4" fillId="0" borderId="0" xfId="0" applyFont="1" applyAlignment="1">
      <alignment horizontal="center" vertical="center"/>
    </xf>
    <xf numFmtId="0" fontId="4" fillId="0" borderId="0" xfId="0" applyFont="1" applyAlignment="1">
      <alignment horizontal="center" vertical="center" textRotation="90"/>
    </xf>
    <xf numFmtId="164" fontId="4" fillId="0" borderId="0" xfId="0" applyNumberFormat="1" applyFont="1" applyAlignment="1">
      <alignment horizontal="center" vertical="center"/>
    </xf>
    <xf numFmtId="0" fontId="1" fillId="0" borderId="0" xfId="0" applyFont="1" applyAlignment="1">
      <alignment horizontal="center" vertical="center" textRotation="90"/>
    </xf>
    <xf numFmtId="9" fontId="4" fillId="0" borderId="0" xfId="0" applyNumberFormat="1" applyFont="1" applyAlignment="1">
      <alignment horizontal="center" vertical="center" textRotation="90"/>
    </xf>
    <xf numFmtId="0" fontId="4" fillId="0" borderId="0" xfId="0" applyFont="1" applyAlignment="1">
      <alignment vertical="center" textRotation="90"/>
    </xf>
    <xf numFmtId="0" fontId="26" fillId="0" borderId="0" xfId="0" applyFont="1" applyAlignment="1">
      <alignment horizontal="center" vertical="center" textRotation="90"/>
    </xf>
    <xf numFmtId="0" fontId="4" fillId="0" borderId="0" xfId="0" applyFont="1" applyAlignment="1">
      <alignment horizontal="center" vertical="center" wrapText="1"/>
    </xf>
    <xf numFmtId="14" fontId="29" fillId="0" borderId="0" xfId="0" applyNumberFormat="1" applyFont="1" applyAlignment="1" applyProtection="1">
      <alignment horizontal="center" vertical="center"/>
      <protection locked="0"/>
    </xf>
    <xf numFmtId="0" fontId="31" fillId="0" borderId="0" xfId="0" applyFont="1" applyAlignment="1">
      <alignment horizontal="left" vertical="center" wrapText="1"/>
    </xf>
    <xf numFmtId="0" fontId="31" fillId="0" borderId="0" xfId="0" applyFont="1" applyAlignment="1">
      <alignment vertical="center" wrapText="1"/>
    </xf>
    <xf numFmtId="0" fontId="31" fillId="0" borderId="0" xfId="0" applyFont="1" applyAlignment="1">
      <alignment vertical="center"/>
    </xf>
    <xf numFmtId="0" fontId="29" fillId="0" borderId="0" xfId="0" applyFont="1" applyAlignment="1" applyProtection="1">
      <alignment horizontal="center" vertical="center" wrapText="1"/>
      <protection locked="0"/>
    </xf>
    <xf numFmtId="0" fontId="4" fillId="0" borderId="0" xfId="0" applyFont="1" applyAlignment="1">
      <alignment wrapText="1"/>
    </xf>
    <xf numFmtId="0" fontId="27" fillId="0" borderId="0" xfId="0" applyFont="1" applyAlignment="1">
      <alignment horizontal="right" vertical="center"/>
    </xf>
    <xf numFmtId="9" fontId="32" fillId="4" borderId="1" xfId="0" applyNumberFormat="1" applyFont="1" applyFill="1" applyBorder="1" applyAlignment="1">
      <alignment horizontal="center" vertical="center"/>
    </xf>
    <xf numFmtId="0" fontId="32" fillId="4" borderId="1" xfId="0" applyFont="1" applyFill="1" applyBorder="1" applyAlignment="1">
      <alignment horizontal="center" vertical="center" textRotation="90"/>
    </xf>
    <xf numFmtId="164" fontId="32" fillId="4" borderId="1" xfId="0" applyNumberFormat="1" applyFont="1" applyFill="1" applyBorder="1" applyAlignment="1">
      <alignment horizontal="center" vertical="center"/>
    </xf>
    <xf numFmtId="0" fontId="33" fillId="4" borderId="1" xfId="0" applyFont="1" applyFill="1" applyBorder="1" applyAlignment="1">
      <alignment horizontal="center" vertical="center" textRotation="90"/>
    </xf>
    <xf numFmtId="9" fontId="32" fillId="4" borderId="1" xfId="0" applyNumberFormat="1" applyFont="1" applyFill="1" applyBorder="1" applyAlignment="1">
      <alignment horizontal="center" vertical="center" textRotation="90"/>
    </xf>
    <xf numFmtId="9" fontId="32" fillId="4" borderId="6" xfId="0" applyNumberFormat="1" applyFont="1" applyFill="1" applyBorder="1" applyAlignment="1">
      <alignment horizontal="center" vertical="center"/>
    </xf>
    <xf numFmtId="164" fontId="32" fillId="4" borderId="6" xfId="0" applyNumberFormat="1" applyFont="1" applyFill="1" applyBorder="1" applyAlignment="1">
      <alignment horizontal="center" vertical="center"/>
    </xf>
    <xf numFmtId="9" fontId="32" fillId="4" borderId="59" xfId="0" applyNumberFormat="1" applyFont="1" applyFill="1" applyBorder="1" applyAlignment="1">
      <alignment horizontal="center" vertical="center"/>
    </xf>
    <xf numFmtId="164" fontId="32" fillId="4" borderId="59" xfId="0" applyNumberFormat="1" applyFont="1" applyFill="1" applyBorder="1" applyAlignment="1">
      <alignment horizontal="center" vertical="center"/>
    </xf>
    <xf numFmtId="0" fontId="2" fillId="0" borderId="0" xfId="0" applyFont="1"/>
    <xf numFmtId="0" fontId="0" fillId="0" borderId="1" xfId="0" applyBorder="1"/>
    <xf numFmtId="0" fontId="35" fillId="16" borderId="61" xfId="0" applyFont="1" applyFill="1" applyBorder="1" applyAlignment="1">
      <alignment horizontal="center" vertical="center" wrapText="1"/>
    </xf>
    <xf numFmtId="0" fontId="38" fillId="0" borderId="1" xfId="0" applyFont="1" applyBorder="1" applyAlignment="1">
      <alignment vertical="center" wrapText="1"/>
    </xf>
    <xf numFmtId="0" fontId="38" fillId="0" borderId="6" xfId="0" applyFont="1" applyBorder="1" applyAlignment="1">
      <alignment vertical="center" wrapText="1"/>
    </xf>
    <xf numFmtId="14" fontId="0" fillId="0" borderId="1" xfId="0" applyNumberFormat="1" applyBorder="1" applyAlignment="1">
      <alignment horizontal="center" vertical="center" wrapText="1"/>
    </xf>
    <xf numFmtId="14" fontId="29" fillId="0" borderId="1" xfId="0" applyNumberFormat="1" applyFont="1" applyBorder="1" applyAlignment="1">
      <alignment horizontal="center" vertical="center"/>
    </xf>
    <xf numFmtId="14" fontId="29" fillId="0" borderId="6" xfId="0" applyNumberFormat="1" applyFont="1" applyBorder="1" applyAlignment="1">
      <alignment horizontal="center" vertical="center"/>
    </xf>
    <xf numFmtId="0" fontId="39" fillId="0" borderId="4" xfId="0" applyFont="1" applyBorder="1" applyAlignment="1">
      <alignment horizontal="left" vertical="center" wrapText="1"/>
    </xf>
    <xf numFmtId="0" fontId="39" fillId="0" borderId="54" xfId="0" applyFont="1" applyBorder="1" applyAlignment="1">
      <alignment horizontal="left" vertical="center" wrapText="1"/>
    </xf>
    <xf numFmtId="0" fontId="25" fillId="0" borderId="0" xfId="0" applyFont="1" applyAlignment="1">
      <alignment horizontal="left" vertical="center"/>
    </xf>
    <xf numFmtId="0" fontId="1" fillId="4" borderId="1" xfId="0" applyFont="1" applyFill="1" applyBorder="1" applyAlignment="1">
      <alignment horizontal="center" vertical="top"/>
    </xf>
    <xf numFmtId="9" fontId="1" fillId="4" borderId="1" xfId="0" applyNumberFormat="1" applyFont="1" applyFill="1" applyBorder="1" applyAlignment="1">
      <alignment horizontal="center" vertical="top"/>
    </xf>
    <xf numFmtId="9" fontId="1" fillId="0" borderId="1" xfId="0" applyNumberFormat="1" applyFont="1" applyBorder="1" applyAlignment="1">
      <alignment horizontal="center" vertical="top" wrapText="1"/>
    </xf>
    <xf numFmtId="9" fontId="1" fillId="0" borderId="1" xfId="1" applyNumberFormat="1" applyFont="1" applyBorder="1" applyAlignment="1">
      <alignment horizontal="center" vertical="top" wrapText="1"/>
    </xf>
    <xf numFmtId="0" fontId="1" fillId="0" borderId="1" xfId="0" applyFont="1" applyBorder="1" applyAlignment="1">
      <alignment horizontal="center" vertical="top" wrapText="1"/>
    </xf>
    <xf numFmtId="0" fontId="1" fillId="0" borderId="1" xfId="0" applyFont="1" applyBorder="1" applyAlignment="1">
      <alignment horizontal="center" vertical="top"/>
    </xf>
    <xf numFmtId="0" fontId="1" fillId="0" borderId="1" xfId="0" applyFont="1" applyBorder="1" applyAlignment="1">
      <alignment horizontal="justify" vertical="top"/>
    </xf>
    <xf numFmtId="14" fontId="4" fillId="0" borderId="1" xfId="0" applyNumberFormat="1" applyFont="1" applyBorder="1" applyAlignment="1">
      <alignment horizontal="center" vertical="top" wrapText="1"/>
    </xf>
    <xf numFmtId="0" fontId="34" fillId="0" borderId="8" xfId="0" applyFont="1" applyBorder="1" applyAlignment="1">
      <alignment horizontal="center" vertical="center" wrapText="1"/>
    </xf>
    <xf numFmtId="0" fontId="34" fillId="0" borderId="60" xfId="0" applyFont="1" applyBorder="1" applyAlignment="1">
      <alignment horizontal="center" vertical="center" wrapText="1"/>
    </xf>
    <xf numFmtId="0" fontId="34" fillId="0" borderId="63" xfId="0" applyFont="1" applyBorder="1" applyAlignment="1">
      <alignment horizontal="center" vertical="center" wrapText="1"/>
    </xf>
    <xf numFmtId="0" fontId="30" fillId="4" borderId="1" xfId="0" applyFont="1" applyFill="1" applyBorder="1" applyAlignment="1">
      <alignment horizontal="center" vertical="top" textRotation="90"/>
    </xf>
    <xf numFmtId="0" fontId="26" fillId="0" borderId="1" xfId="0" applyFont="1" applyBorder="1" applyAlignment="1">
      <alignment horizontal="center" vertical="center" textRotation="90"/>
    </xf>
    <xf numFmtId="0" fontId="4" fillId="0" borderId="1" xfId="0" applyFont="1" applyBorder="1" applyAlignment="1">
      <alignment horizontal="left" vertical="top" wrapText="1"/>
    </xf>
    <xf numFmtId="0" fontId="4" fillId="2" borderId="50" xfId="0" applyFont="1" applyFill="1" applyBorder="1" applyAlignment="1">
      <alignment horizontal="center" vertical="center" textRotation="90" wrapText="1"/>
    </xf>
    <xf numFmtId="0" fontId="4" fillId="2" borderId="52" xfId="0" applyFont="1" applyFill="1" applyBorder="1" applyAlignment="1">
      <alignment horizontal="center" vertical="center" textRotation="90"/>
    </xf>
    <xf numFmtId="0" fontId="4" fillId="0" borderId="1" xfId="0" applyFont="1" applyBorder="1" applyAlignment="1">
      <alignment horizontal="center" vertical="top" wrapText="1"/>
    </xf>
    <xf numFmtId="14" fontId="37" fillId="0" borderId="18" xfId="0" applyNumberFormat="1" applyFont="1" applyBorder="1" applyAlignment="1">
      <alignment horizontal="center" vertical="center"/>
    </xf>
    <xf numFmtId="0" fontId="37" fillId="0" borderId="20" xfId="0" applyFont="1" applyBorder="1" applyAlignment="1">
      <alignment horizontal="center" vertical="center"/>
    </xf>
    <xf numFmtId="0" fontId="37" fillId="0" borderId="26" xfId="0" applyFont="1" applyBorder="1" applyAlignment="1">
      <alignment horizontal="center" vertical="center"/>
    </xf>
    <xf numFmtId="0" fontId="37" fillId="0" borderId="23" xfId="0" applyFont="1" applyBorder="1" applyAlignment="1">
      <alignment horizontal="center" vertical="center"/>
    </xf>
    <xf numFmtId="0" fontId="28" fillId="2" borderId="16" xfId="3" applyFont="1" applyFill="1" applyBorder="1" applyAlignment="1">
      <alignment horizontal="center" vertical="center" wrapText="1"/>
    </xf>
    <xf numFmtId="0" fontId="28" fillId="2" borderId="10" xfId="3" applyFont="1" applyFill="1" applyBorder="1" applyAlignment="1">
      <alignment horizontal="center" vertical="center" wrapText="1"/>
    </xf>
    <xf numFmtId="0" fontId="28" fillId="2" borderId="31" xfId="3" applyFont="1" applyFill="1" applyBorder="1" applyAlignment="1">
      <alignment horizontal="center" vertical="center" wrapText="1"/>
    </xf>
    <xf numFmtId="0" fontId="28" fillId="2" borderId="17" xfId="3" applyFont="1" applyFill="1" applyBorder="1" applyAlignment="1">
      <alignment horizontal="center" vertical="center" wrapText="1"/>
    </xf>
    <xf numFmtId="0" fontId="28" fillId="2" borderId="13" xfId="3" applyFont="1" applyFill="1" applyBorder="1" applyAlignment="1">
      <alignment horizontal="center" vertical="center" wrapText="1"/>
    </xf>
    <xf numFmtId="0" fontId="28" fillId="2" borderId="1" xfId="3" applyFont="1" applyFill="1" applyBorder="1" applyAlignment="1">
      <alignment horizontal="center" vertical="center" wrapText="1"/>
    </xf>
    <xf numFmtId="0" fontId="28" fillId="2" borderId="2" xfId="3" applyFont="1" applyFill="1" applyBorder="1" applyAlignment="1">
      <alignment horizontal="center" vertical="center" wrapText="1"/>
    </xf>
    <xf numFmtId="0" fontId="28" fillId="2" borderId="14" xfId="3" applyFont="1" applyFill="1" applyBorder="1" applyAlignment="1">
      <alignment horizontal="center" vertical="center" wrapText="1"/>
    </xf>
    <xf numFmtId="0" fontId="26" fillId="2" borderId="8" xfId="0" applyFont="1" applyFill="1" applyBorder="1" applyAlignment="1">
      <alignment horizontal="center"/>
    </xf>
    <xf numFmtId="0" fontId="26" fillId="2" borderId="9" xfId="0" applyFont="1" applyFill="1" applyBorder="1" applyAlignment="1">
      <alignment horizontal="center"/>
    </xf>
    <xf numFmtId="0" fontId="26" fillId="2" borderId="10" xfId="0" applyFont="1" applyFill="1" applyBorder="1" applyAlignment="1">
      <alignment horizontal="center"/>
    </xf>
    <xf numFmtId="0" fontId="26" fillId="2" borderId="11" xfId="0" applyFont="1" applyFill="1" applyBorder="1" applyAlignment="1">
      <alignment horizontal="center"/>
    </xf>
    <xf numFmtId="0" fontId="26" fillId="2" borderId="18" xfId="0" applyFont="1" applyFill="1" applyBorder="1" applyAlignment="1">
      <alignment horizontal="center" vertical="center"/>
    </xf>
    <xf numFmtId="0" fontId="26" fillId="2" borderId="19" xfId="0" applyFont="1" applyFill="1" applyBorder="1" applyAlignment="1">
      <alignment horizontal="center" vertical="center"/>
    </xf>
    <xf numFmtId="0" fontId="26" fillId="2" borderId="20" xfId="0" applyFont="1" applyFill="1" applyBorder="1" applyAlignment="1">
      <alignment horizontal="center" vertical="center"/>
    </xf>
    <xf numFmtId="0" fontId="26" fillId="2" borderId="21" xfId="0" applyFont="1" applyFill="1" applyBorder="1" applyAlignment="1">
      <alignment horizontal="center" vertical="center"/>
    </xf>
    <xf numFmtId="0" fontId="26" fillId="2" borderId="7" xfId="0" applyFont="1" applyFill="1" applyBorder="1" applyAlignment="1">
      <alignment horizontal="center" vertical="center"/>
    </xf>
    <xf numFmtId="0" fontId="26" fillId="2" borderId="22" xfId="0" applyFont="1" applyFill="1" applyBorder="1" applyAlignment="1">
      <alignment horizontal="center" vertical="center"/>
    </xf>
    <xf numFmtId="0" fontId="26" fillId="2" borderId="32" xfId="0" applyFont="1" applyFill="1" applyBorder="1" applyAlignment="1">
      <alignment horizontal="center" vertical="center"/>
    </xf>
    <xf numFmtId="0" fontId="26" fillId="2" borderId="33" xfId="0" applyFont="1" applyFill="1" applyBorder="1" applyAlignment="1">
      <alignment horizontal="center" vertical="center"/>
    </xf>
    <xf numFmtId="0" fontId="26" fillId="2" borderId="34" xfId="0" applyFont="1" applyFill="1" applyBorder="1" applyAlignment="1">
      <alignment horizontal="center" vertical="center"/>
    </xf>
    <xf numFmtId="0" fontId="26" fillId="2" borderId="35" xfId="0" applyFont="1" applyFill="1" applyBorder="1" applyAlignment="1">
      <alignment horizontal="center" vertical="center"/>
    </xf>
    <xf numFmtId="0" fontId="26" fillId="2" borderId="36" xfId="0" applyFont="1" applyFill="1" applyBorder="1" applyAlignment="1">
      <alignment horizontal="center" vertical="center"/>
    </xf>
    <xf numFmtId="0" fontId="4" fillId="0" borderId="2" xfId="0" applyFont="1" applyBorder="1" applyAlignment="1">
      <alignment horizontal="justify" vertic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0" fontId="26" fillId="2" borderId="2" xfId="0" applyFont="1" applyFill="1" applyBorder="1" applyAlignment="1">
      <alignment horizontal="center"/>
    </xf>
    <xf numFmtId="0" fontId="26" fillId="2" borderId="3" xfId="0" applyFont="1" applyFill="1" applyBorder="1" applyAlignment="1">
      <alignment horizontal="center"/>
    </xf>
    <xf numFmtId="0" fontId="26" fillId="2" borderId="4" xfId="0" applyFont="1" applyFill="1" applyBorder="1" applyAlignment="1">
      <alignment horizontal="center"/>
    </xf>
    <xf numFmtId="0" fontId="4" fillId="2" borderId="6" xfId="0" applyFont="1" applyFill="1" applyBorder="1" applyAlignment="1">
      <alignment horizontal="center"/>
    </xf>
    <xf numFmtId="0" fontId="4" fillId="2" borderId="12" xfId="0" applyFont="1" applyFill="1" applyBorder="1" applyAlignment="1">
      <alignment horizontal="center"/>
    </xf>
    <xf numFmtId="0" fontId="41" fillId="0" borderId="5" xfId="0" applyFont="1" applyBorder="1" applyAlignment="1">
      <alignment horizontal="center" vertical="center" wrapText="1"/>
    </xf>
    <xf numFmtId="0" fontId="40" fillId="0" borderId="30" xfId="0" applyFont="1" applyBorder="1" applyAlignment="1">
      <alignment horizontal="center" vertical="center" wrapText="1"/>
    </xf>
    <xf numFmtId="0" fontId="40" fillId="0" borderId="62" xfId="0" applyFont="1" applyBorder="1" applyAlignment="1">
      <alignment horizontal="center" vertical="center" wrapText="1"/>
    </xf>
    <xf numFmtId="0" fontId="24" fillId="0" borderId="18"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25" xfId="0" applyFont="1" applyBorder="1" applyAlignment="1">
      <alignment horizontal="center" vertical="center" wrapText="1"/>
    </xf>
    <xf numFmtId="0" fontId="24" fillId="0" borderId="24" xfId="0" applyFont="1" applyBorder="1" applyAlignment="1">
      <alignment horizontal="center" vertical="center" wrapText="1"/>
    </xf>
    <xf numFmtId="0" fontId="24" fillId="0" borderId="26" xfId="0" applyFont="1" applyBorder="1" applyAlignment="1">
      <alignment horizontal="center" vertical="center" wrapText="1"/>
    </xf>
    <xf numFmtId="0" fontId="24" fillId="0" borderId="23" xfId="0" applyFont="1" applyBorder="1" applyAlignment="1">
      <alignment horizontal="center" vertical="center" wrapText="1"/>
    </xf>
    <xf numFmtId="0" fontId="25" fillId="0" borderId="18" xfId="0" applyFont="1" applyBorder="1" applyAlignment="1">
      <alignment horizontal="center" vertical="center" wrapText="1"/>
    </xf>
    <xf numFmtId="0" fontId="25" fillId="0" borderId="19" xfId="0" applyFont="1" applyBorder="1" applyAlignment="1">
      <alignment horizontal="center" vertical="center" wrapText="1"/>
    </xf>
    <xf numFmtId="0" fontId="25" fillId="0" borderId="20" xfId="0" applyFont="1" applyBorder="1" applyAlignment="1">
      <alignment horizontal="center" vertical="center" wrapText="1"/>
    </xf>
    <xf numFmtId="0" fontId="25" fillId="0" borderId="25" xfId="0" applyFont="1" applyBorder="1" applyAlignment="1">
      <alignment horizontal="center" vertical="center" wrapText="1"/>
    </xf>
    <xf numFmtId="0" fontId="25" fillId="0" borderId="0" xfId="0" applyFont="1" applyAlignment="1">
      <alignment horizontal="center" vertical="center" wrapText="1"/>
    </xf>
    <xf numFmtId="0" fontId="25" fillId="0" borderId="24" xfId="0" applyFont="1" applyBorder="1" applyAlignment="1">
      <alignment horizontal="center" vertical="center" wrapText="1"/>
    </xf>
    <xf numFmtId="0" fontId="25" fillId="0" borderId="26" xfId="0" applyFont="1" applyBorder="1" applyAlignment="1">
      <alignment horizontal="center" vertical="center" wrapText="1"/>
    </xf>
    <xf numFmtId="0" fontId="25" fillId="0" borderId="27" xfId="0" applyFont="1" applyBorder="1" applyAlignment="1">
      <alignment horizontal="center" vertical="center" wrapText="1"/>
    </xf>
    <xf numFmtId="0" fontId="25" fillId="0" borderId="23" xfId="0" applyFont="1" applyBorder="1" applyAlignment="1">
      <alignment horizontal="center" vertical="center" wrapText="1"/>
    </xf>
    <xf numFmtId="0" fontId="37" fillId="0" borderId="18" xfId="0" applyFont="1" applyBorder="1" applyAlignment="1">
      <alignment horizontal="center" vertical="center"/>
    </xf>
    <xf numFmtId="49" fontId="35" fillId="0" borderId="18" xfId="0" applyNumberFormat="1" applyFont="1" applyBorder="1" applyAlignment="1">
      <alignment horizontal="center" vertical="center" wrapText="1"/>
    </xf>
    <xf numFmtId="49" fontId="35" fillId="0" borderId="20" xfId="0" applyNumberFormat="1" applyFont="1" applyBorder="1" applyAlignment="1">
      <alignment horizontal="center" vertical="center" wrapText="1"/>
    </xf>
    <xf numFmtId="49" fontId="35" fillId="0" borderId="26" xfId="0" applyNumberFormat="1" applyFont="1" applyBorder="1" applyAlignment="1">
      <alignment horizontal="center" vertical="center" wrapText="1"/>
    </xf>
    <xf numFmtId="49" fontId="35" fillId="0" borderId="23" xfId="0" applyNumberFormat="1" applyFont="1" applyBorder="1" applyAlignment="1">
      <alignment horizontal="center" vertical="center" wrapText="1"/>
    </xf>
    <xf numFmtId="0" fontId="35" fillId="0" borderId="18" xfId="0" applyFont="1" applyBorder="1" applyAlignment="1">
      <alignment horizontal="center" vertical="center" wrapText="1"/>
    </xf>
    <xf numFmtId="0" fontId="35" fillId="0" borderId="20" xfId="0" applyFont="1" applyBorder="1" applyAlignment="1">
      <alignment horizontal="center" vertical="center" wrapText="1"/>
    </xf>
    <xf numFmtId="0" fontId="35" fillId="0" borderId="26" xfId="0" applyFont="1" applyBorder="1" applyAlignment="1">
      <alignment horizontal="center" vertical="center" wrapText="1"/>
    </xf>
    <xf numFmtId="0" fontId="35" fillId="0" borderId="23" xfId="0" applyFont="1" applyBorder="1" applyAlignment="1">
      <alignment horizontal="center" vertical="center" wrapText="1"/>
    </xf>
    <xf numFmtId="0" fontId="26" fillId="2" borderId="1" xfId="0" applyFont="1" applyFill="1" applyBorder="1" applyAlignment="1">
      <alignment horizontal="center" vertical="center"/>
    </xf>
    <xf numFmtId="0" fontId="26" fillId="0" borderId="2" xfId="0" applyFont="1" applyBorder="1" applyAlignment="1">
      <alignment horizontal="center" vertical="center"/>
    </xf>
    <xf numFmtId="0" fontId="26" fillId="0" borderId="3" xfId="0" applyFont="1" applyBorder="1" applyAlignment="1">
      <alignment horizontal="center" vertical="center"/>
    </xf>
    <xf numFmtId="0" fontId="26" fillId="0" borderId="4" xfId="0" applyFont="1" applyBorder="1" applyAlignment="1">
      <alignment horizontal="center" vertical="center"/>
    </xf>
    <xf numFmtId="0" fontId="36" fillId="0" borderId="0" xfId="0" applyFont="1" applyAlignment="1">
      <alignment horizontal="center"/>
    </xf>
    <xf numFmtId="0" fontId="5" fillId="0" borderId="0" xfId="0" applyFont="1" applyAlignment="1">
      <alignment horizontal="center" vertical="center"/>
    </xf>
    <xf numFmtId="0" fontId="6" fillId="7" borderId="0" xfId="0" applyFont="1" applyFill="1" applyAlignment="1">
      <alignment horizontal="left" vertical="center"/>
    </xf>
    <xf numFmtId="0" fontId="6" fillId="8" borderId="37" xfId="0" applyFont="1" applyFill="1" applyBorder="1" applyAlignment="1">
      <alignment horizontal="center" vertical="center"/>
    </xf>
    <xf numFmtId="0" fontId="6" fillId="8" borderId="0" xfId="0" applyFont="1" applyFill="1" applyAlignment="1">
      <alignment horizontal="center" vertical="center"/>
    </xf>
    <xf numFmtId="0" fontId="8" fillId="7" borderId="37" xfId="0" applyFont="1" applyFill="1" applyBorder="1" applyAlignment="1">
      <alignment horizontal="left" vertical="center"/>
    </xf>
    <xf numFmtId="0" fontId="8" fillId="7" borderId="0" xfId="0" applyFont="1" applyFill="1" applyAlignment="1">
      <alignment horizontal="left" vertical="center"/>
    </xf>
    <xf numFmtId="0" fontId="9" fillId="0" borderId="38" xfId="0" applyFont="1" applyBorder="1" applyAlignment="1" applyProtection="1">
      <alignment horizontal="center" vertical="center" wrapText="1"/>
      <protection hidden="1"/>
    </xf>
    <xf numFmtId="0" fontId="9" fillId="0" borderId="39" xfId="0" applyFont="1" applyBorder="1" applyAlignment="1" applyProtection="1">
      <alignment horizontal="center" vertical="center" wrapText="1"/>
      <protection hidden="1"/>
    </xf>
    <xf numFmtId="0" fontId="9" fillId="0" borderId="40" xfId="0" applyFont="1" applyBorder="1" applyAlignment="1" applyProtection="1">
      <alignment horizontal="center" vertical="center" wrapText="1"/>
      <protection hidden="1"/>
    </xf>
    <xf numFmtId="0" fontId="9" fillId="0" borderId="39" xfId="0" applyFont="1" applyBorder="1" applyAlignment="1" applyProtection="1">
      <alignment horizontal="center" vertical="center"/>
      <protection hidden="1"/>
    </xf>
    <xf numFmtId="0" fontId="9" fillId="0" borderId="40" xfId="0" applyFont="1" applyBorder="1" applyAlignment="1" applyProtection="1">
      <alignment horizontal="center" vertical="center"/>
      <protection hidden="1"/>
    </xf>
    <xf numFmtId="0" fontId="6" fillId="9" borderId="31" xfId="0" applyFont="1" applyFill="1" applyBorder="1" applyAlignment="1">
      <alignment horizontal="center" vertical="center"/>
    </xf>
    <xf numFmtId="0" fontId="6" fillId="9" borderId="41" xfId="0" applyFont="1" applyFill="1" applyBorder="1" applyAlignment="1">
      <alignment horizontal="center" vertical="center"/>
    </xf>
    <xf numFmtId="0" fontId="6" fillId="9" borderId="42" xfId="0" applyFont="1" applyFill="1" applyBorder="1" applyAlignment="1">
      <alignment horizontal="center" vertical="center"/>
    </xf>
    <xf numFmtId="0" fontId="6" fillId="9" borderId="10" xfId="0" applyFont="1" applyFill="1" applyBorder="1" applyAlignment="1">
      <alignment horizontal="center" vertical="center"/>
    </xf>
    <xf numFmtId="0" fontId="6" fillId="9" borderId="17" xfId="0" applyFont="1" applyFill="1" applyBorder="1" applyAlignment="1">
      <alignment horizontal="center" vertical="center"/>
    </xf>
    <xf numFmtId="0" fontId="12" fillId="0" borderId="2" xfId="0" applyFont="1" applyBorder="1" applyAlignment="1">
      <alignment horizontal="left" vertical="center" wrapText="1"/>
    </xf>
    <xf numFmtId="0" fontId="12" fillId="0" borderId="3" xfId="0" applyFont="1" applyBorder="1" applyAlignment="1">
      <alignment horizontal="left" vertical="center" wrapText="1"/>
    </xf>
    <xf numFmtId="0" fontId="12" fillId="0" borderId="43" xfId="0" applyFont="1" applyBorder="1" applyAlignment="1">
      <alignment horizontal="left" vertical="center" wrapText="1"/>
    </xf>
    <xf numFmtId="0" fontId="12" fillId="0" borderId="2" xfId="0" applyFont="1" applyBorder="1" applyAlignment="1">
      <alignment horizontal="left" vertical="top" wrapText="1"/>
    </xf>
    <xf numFmtId="0" fontId="12" fillId="0" borderId="3" xfId="0" applyFont="1" applyBorder="1" applyAlignment="1">
      <alignment horizontal="left" vertical="top" wrapText="1"/>
    </xf>
    <xf numFmtId="0" fontId="12" fillId="0" borderId="43" xfId="0" applyFont="1" applyBorder="1" applyAlignment="1">
      <alignment horizontal="left" vertical="top" wrapText="1"/>
    </xf>
    <xf numFmtId="0" fontId="16" fillId="12" borderId="1" xfId="0" applyFont="1" applyFill="1" applyBorder="1" applyAlignment="1">
      <alignment horizontal="center" vertical="center" wrapText="1"/>
    </xf>
    <xf numFmtId="0" fontId="12" fillId="0" borderId="44" xfId="0" applyFont="1" applyBorder="1" applyAlignment="1">
      <alignment horizontal="left" vertical="top" wrapText="1"/>
    </xf>
    <xf numFmtId="0" fontId="12" fillId="0" borderId="45" xfId="0" applyFont="1" applyBorder="1" applyAlignment="1">
      <alignment horizontal="left" vertical="top" wrapText="1"/>
    </xf>
    <xf numFmtId="0" fontId="12" fillId="0" borderId="46" xfId="0" applyFont="1" applyBorder="1" applyAlignment="1">
      <alignment horizontal="left" vertical="top" wrapText="1"/>
    </xf>
    <xf numFmtId="0" fontId="9" fillId="0" borderId="2" xfId="0" applyFont="1" applyBorder="1" applyAlignment="1" applyProtection="1">
      <alignment horizontal="center" vertical="center" wrapText="1"/>
      <protection hidden="1"/>
    </xf>
    <xf numFmtId="0" fontId="9" fillId="0" borderId="3" xfId="0" applyFont="1" applyBorder="1" applyAlignment="1" applyProtection="1">
      <alignment horizontal="center" vertical="center" wrapText="1"/>
      <protection hidden="1"/>
    </xf>
    <xf numFmtId="0" fontId="9" fillId="0" borderId="4" xfId="0" applyFont="1" applyBorder="1" applyAlignment="1" applyProtection="1">
      <alignment horizontal="center" vertical="center" wrapText="1"/>
      <protection hidden="1"/>
    </xf>
    <xf numFmtId="0" fontId="15" fillId="9" borderId="1" xfId="0" applyFont="1" applyFill="1" applyBorder="1" applyAlignment="1">
      <alignment horizontal="center" vertical="center"/>
    </xf>
    <xf numFmtId="0" fontId="6" fillId="0" borderId="0" xfId="0" applyFont="1" applyAlignment="1">
      <alignment horizontal="center"/>
    </xf>
    <xf numFmtId="0" fontId="11" fillId="5" borderId="5" xfId="0" applyFont="1" applyFill="1" applyBorder="1" applyAlignment="1">
      <alignment horizontal="center" vertical="center"/>
    </xf>
    <xf numFmtId="0" fontId="11" fillId="5" borderId="6" xfId="0" applyFont="1" applyFill="1" applyBorder="1" applyAlignment="1">
      <alignment horizontal="center" vertical="center"/>
    </xf>
    <xf numFmtId="0" fontId="22" fillId="0" borderId="0" xfId="0" applyFont="1" applyAlignment="1">
      <alignment horizontal="center" vertical="center" wrapText="1"/>
    </xf>
    <xf numFmtId="0" fontId="22" fillId="0" borderId="7" xfId="0" applyFont="1" applyBorder="1" applyAlignment="1">
      <alignment horizontal="center" vertical="center" wrapText="1"/>
    </xf>
    <xf numFmtId="0" fontId="3" fillId="11" borderId="1" xfId="0" applyFont="1" applyFill="1" applyBorder="1" applyAlignment="1">
      <alignment horizontal="center"/>
    </xf>
    <xf numFmtId="0" fontId="0" fillId="0" borderId="1" xfId="0" applyBorder="1" applyAlignment="1">
      <alignment horizontal="center" vertical="center" wrapText="1"/>
    </xf>
    <xf numFmtId="0" fontId="21" fillId="15" borderId="2" xfId="0" applyFont="1" applyFill="1" applyBorder="1" applyAlignment="1">
      <alignment horizontal="center" vertical="center" textRotation="90"/>
    </xf>
    <xf numFmtId="0" fontId="11" fillId="10" borderId="5" xfId="0" applyFont="1" applyFill="1" applyBorder="1" applyAlignment="1">
      <alignment horizontal="center" vertical="center"/>
    </xf>
    <xf numFmtId="0" fontId="11" fillId="10" borderId="6" xfId="0" applyFont="1" applyFill="1" applyBorder="1" applyAlignment="1">
      <alignment horizontal="center" vertical="center"/>
    </xf>
    <xf numFmtId="0" fontId="11" fillId="11" borderId="5" xfId="0" applyFont="1" applyFill="1" applyBorder="1" applyAlignment="1">
      <alignment horizontal="center" vertical="center"/>
    </xf>
    <xf numFmtId="0" fontId="11" fillId="11" borderId="6" xfId="0" applyFont="1" applyFill="1" applyBorder="1" applyAlignment="1">
      <alignment horizontal="center" vertical="center"/>
    </xf>
    <xf numFmtId="0" fontId="11" fillId="3" borderId="5" xfId="0" applyFont="1" applyFill="1" applyBorder="1" applyAlignment="1">
      <alignment horizontal="center" vertical="center"/>
    </xf>
    <xf numFmtId="0" fontId="11" fillId="3" borderId="6" xfId="0" applyFont="1" applyFill="1" applyBorder="1" applyAlignment="1">
      <alignment horizontal="center" vertical="center"/>
    </xf>
    <xf numFmtId="0" fontId="6" fillId="15" borderId="0" xfId="0" applyFont="1" applyFill="1" applyAlignment="1">
      <alignment horizontal="center"/>
    </xf>
  </cellXfs>
  <cellStyles count="5">
    <cellStyle name="Hipervínculo" xfId="3" builtinId="8"/>
    <cellStyle name="Millares [0]" xfId="1" builtinId="6"/>
    <cellStyle name="Millares [0] 2" xfId="4" xr:uid="{1442DB83-038A-4FE9-A873-F01E3C2A1CD0}"/>
    <cellStyle name="Normal" xfId="0" builtinId="0"/>
    <cellStyle name="Porcentaje" xfId="2" builtinId="5"/>
  </cellStyles>
  <dxfs count="25">
    <dxf>
      <fill>
        <patternFill>
          <bgColor rgb="FFFF0000"/>
        </patternFill>
      </fill>
    </dxf>
    <dxf>
      <fill>
        <patternFill>
          <bgColor rgb="FF00B050"/>
        </patternFill>
      </fill>
    </dxf>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00"/>
        </patternFill>
      </fill>
    </dxf>
    <dxf>
      <fill>
        <patternFill>
          <bgColor theme="9" tint="0.39994506668294322"/>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ont>
        <b/>
        <i val="0"/>
        <color auto="1"/>
      </font>
      <fill>
        <patternFill>
          <bgColor theme="9" tint="0.39994506668294322"/>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ont>
        <b/>
        <i val="0"/>
        <color auto="1"/>
      </font>
      <fill>
        <patternFill>
          <bgColor rgb="FF00B050"/>
        </patternFill>
      </fill>
    </dxf>
    <dxf>
      <font>
        <b/>
        <i val="0"/>
        <color auto="1"/>
      </font>
      <fill>
        <patternFill>
          <bgColor theme="9" tint="0.39994506668294322"/>
        </patternFill>
      </fill>
    </dxf>
    <dxf>
      <font>
        <b/>
        <i val="0"/>
        <color auto="1"/>
      </font>
      <fill>
        <patternFill>
          <bgColor rgb="FF00B050"/>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560916</xdr:colOff>
      <xdr:row>0</xdr:row>
      <xdr:rowOff>101599</xdr:rowOff>
    </xdr:from>
    <xdr:to>
      <xdr:col>1</xdr:col>
      <xdr:colOff>1238250</xdr:colOff>
      <xdr:row>7</xdr:row>
      <xdr:rowOff>99975</xdr:rowOff>
    </xdr:to>
    <xdr:pic>
      <xdr:nvPicPr>
        <xdr:cNvPr id="2" name="Imagen 1">
          <a:extLst>
            <a:ext uri="{FF2B5EF4-FFF2-40B4-BE49-F238E27FC236}">
              <a16:creationId xmlns:a16="http://schemas.microsoft.com/office/drawing/2014/main" id="{EEF0FAD8-4B2B-42ED-AD0D-385CE1C2362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455701"/>
        </a:xfrm>
        <a:prstGeom prst="rect">
          <a:avLst/>
        </a:prstGeom>
        <a:noFill/>
        <a:ln>
          <a:noFill/>
        </a:ln>
      </xdr:spPr>
    </xdr:pic>
    <xdr:clientData/>
  </xdr:twoCellAnchor>
  <xdr:twoCellAnchor editAs="oneCell">
    <xdr:from>
      <xdr:col>0</xdr:col>
      <xdr:colOff>560916</xdr:colOff>
      <xdr:row>0</xdr:row>
      <xdr:rowOff>101599</xdr:rowOff>
    </xdr:from>
    <xdr:to>
      <xdr:col>1</xdr:col>
      <xdr:colOff>1238250</xdr:colOff>
      <xdr:row>7</xdr:row>
      <xdr:rowOff>20600</xdr:rowOff>
    </xdr:to>
    <xdr:pic>
      <xdr:nvPicPr>
        <xdr:cNvPr id="3" name="Imagen 2">
          <a:extLst>
            <a:ext uri="{FF2B5EF4-FFF2-40B4-BE49-F238E27FC236}">
              <a16:creationId xmlns:a16="http://schemas.microsoft.com/office/drawing/2014/main" id="{3BDD7558-08AD-42AA-8F3E-E0E7F71B9C0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39334" cy="1376326"/>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A4BC5-C8DE-4513-A76D-3DE63BFD159C}">
  <sheetPr>
    <tabColor rgb="FF00B050"/>
  </sheetPr>
  <dimension ref="A1:B14"/>
  <sheetViews>
    <sheetView workbookViewId="0">
      <selection activeCell="B6" sqref="B6"/>
    </sheetView>
  </sheetViews>
  <sheetFormatPr defaultColWidth="11.42578125" defaultRowHeight="14.45"/>
  <cols>
    <col min="1" max="1" width="18.28515625" customWidth="1"/>
    <col min="2" max="2" width="55.7109375" customWidth="1"/>
  </cols>
  <sheetData>
    <row r="1" spans="1:2" ht="21">
      <c r="A1" s="250" t="s">
        <v>0</v>
      </c>
      <c r="B1" s="250"/>
    </row>
    <row r="3" spans="1:2">
      <c r="A3" t="s">
        <v>1</v>
      </c>
    </row>
    <row r="5" spans="1:2">
      <c r="A5" s="158" t="s">
        <v>2</v>
      </c>
      <c r="B5" s="158" t="s">
        <v>3</v>
      </c>
    </row>
    <row r="6" spans="1:2" ht="86.45">
      <c r="A6" s="161">
        <v>46055</v>
      </c>
      <c r="B6" s="40" t="s">
        <v>4</v>
      </c>
    </row>
    <row r="7" spans="1:2">
      <c r="A7" s="157"/>
      <c r="B7" s="78"/>
    </row>
    <row r="8" spans="1:2">
      <c r="A8" s="157"/>
      <c r="B8" s="78"/>
    </row>
    <row r="9" spans="1:2">
      <c r="A9" s="157"/>
      <c r="B9" s="78"/>
    </row>
    <row r="10" spans="1:2">
      <c r="A10" s="157"/>
      <c r="B10" s="78"/>
    </row>
    <row r="11" spans="1:2">
      <c r="A11" s="157"/>
      <c r="B11" s="78"/>
    </row>
    <row r="12" spans="1:2">
      <c r="A12" s="157"/>
      <c r="B12" s="78"/>
    </row>
    <row r="14" spans="1:2">
      <c r="A14" s="156" t="s">
        <v>5</v>
      </c>
    </row>
  </sheetData>
  <mergeCells count="1">
    <mergeCell ref="A1:B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AEC3B-7332-4C34-A0C8-E97F17E2FC48}">
  <sheetPr>
    <tabColor rgb="FFFFC000"/>
    <pageSetUpPr fitToPage="1"/>
  </sheetPr>
  <dimension ref="A1:BA29"/>
  <sheetViews>
    <sheetView showGridLines="0" tabSelected="1" topLeftCell="AZ18" zoomScale="60" zoomScaleNormal="60" zoomScaleSheetLayoutView="80" workbookViewId="0">
      <selection activeCell="BC19" sqref="BC19"/>
    </sheetView>
  </sheetViews>
  <sheetFormatPr defaultColWidth="11.42578125" defaultRowHeight="15.6"/>
  <cols>
    <col min="1" max="1" width="11.42578125" style="88"/>
    <col min="2" max="2" width="27.140625" style="88" customWidth="1"/>
    <col min="3" max="3" width="26" style="88" customWidth="1"/>
    <col min="4" max="4" width="28.42578125" style="88" customWidth="1"/>
    <col min="5" max="5" width="25.42578125" style="88" customWidth="1"/>
    <col min="6" max="6" width="25.42578125" style="88" hidden="1" customWidth="1"/>
    <col min="7" max="8" width="20.140625" style="88" customWidth="1"/>
    <col min="9" max="9" width="9.42578125" style="88" customWidth="1"/>
    <col min="10" max="10" width="25.42578125" style="88" customWidth="1"/>
    <col min="11" max="11" width="32.85546875" style="88" customWidth="1"/>
    <col min="12" max="12" width="20.140625" style="90" customWidth="1"/>
    <col min="13" max="13" width="9.42578125" style="90" customWidth="1"/>
    <col min="14" max="14" width="26.85546875" style="90" customWidth="1"/>
    <col min="15" max="15" width="11.28515625" style="90" customWidth="1"/>
    <col min="16" max="16" width="1" style="90" customWidth="1"/>
    <col min="17" max="17" width="5.140625" style="90" customWidth="1"/>
    <col min="18" max="23" width="46.7109375" style="90" customWidth="1"/>
    <col min="24" max="24" width="15.85546875" style="90" customWidth="1"/>
    <col min="25" max="27" width="10.28515625" style="90" customWidth="1"/>
    <col min="28" max="28" width="6" style="90" customWidth="1"/>
    <col min="29" max="29" width="13.7109375" style="90" customWidth="1"/>
    <col min="30" max="30" width="7.42578125" style="90" customWidth="1"/>
    <col min="31" max="31" width="5.7109375" style="90" customWidth="1"/>
    <col min="32" max="32" width="22.28515625" style="90" customWidth="1"/>
    <col min="33" max="33" width="11.85546875" style="90" customWidth="1"/>
    <col min="34" max="34" width="7.28515625" style="90" customWidth="1"/>
    <col min="35" max="35" width="10.85546875" style="90" customWidth="1"/>
    <col min="36" max="36" width="8" style="90" customWidth="1"/>
    <col min="37" max="38" width="7.28515625" style="90" customWidth="1"/>
    <col min="39" max="39" width="9.28515625" style="90" customWidth="1"/>
    <col min="40" max="40" width="8.42578125" style="145" customWidth="1"/>
    <col min="41" max="41" width="1" style="145" customWidth="1"/>
    <col min="42" max="42" width="26.85546875" style="145" customWidth="1"/>
    <col min="43" max="43" width="26.7109375" style="90" customWidth="1"/>
    <col min="44" max="44" width="20.85546875" style="90" customWidth="1"/>
    <col min="45" max="45" width="1" style="88" customWidth="1"/>
    <col min="46" max="46" width="18.28515625" style="88" customWidth="1"/>
    <col min="47" max="50" width="45" style="88" customWidth="1"/>
    <col min="51" max="51" width="1" style="88" customWidth="1"/>
    <col min="52" max="52" width="45" style="88" customWidth="1"/>
    <col min="53" max="53" width="65.5703125" style="88" customWidth="1"/>
    <col min="54" max="16384" width="11.42578125" style="88"/>
  </cols>
  <sheetData>
    <row r="1" spans="1:53" ht="15.75" customHeight="1">
      <c r="A1" s="222"/>
      <c r="B1" s="223"/>
      <c r="C1" s="228" t="s">
        <v>6</v>
      </c>
      <c r="D1" s="229"/>
      <c r="E1" s="229"/>
      <c r="F1" s="229"/>
      <c r="G1" s="229"/>
      <c r="H1" s="229"/>
      <c r="I1" s="229"/>
      <c r="J1" s="229"/>
      <c r="K1" s="229"/>
      <c r="L1" s="229"/>
      <c r="M1" s="229"/>
      <c r="N1" s="229"/>
      <c r="O1" s="229"/>
      <c r="P1" s="229"/>
      <c r="Q1" s="229"/>
      <c r="R1" s="229"/>
      <c r="S1" s="229"/>
      <c r="T1" s="229"/>
      <c r="U1" s="229"/>
      <c r="V1" s="229"/>
      <c r="W1" s="229"/>
      <c r="X1" s="229"/>
      <c r="Y1" s="229"/>
      <c r="Z1" s="229"/>
      <c r="AA1" s="229"/>
      <c r="AB1" s="229"/>
      <c r="AC1" s="229"/>
      <c r="AD1" s="229"/>
      <c r="AE1" s="229"/>
      <c r="AF1" s="229"/>
      <c r="AG1" s="229"/>
      <c r="AH1" s="229"/>
      <c r="AI1" s="229"/>
      <c r="AJ1" s="229"/>
      <c r="AK1" s="229"/>
      <c r="AL1" s="229"/>
      <c r="AM1" s="229"/>
      <c r="AN1" s="229"/>
      <c r="AO1" s="229"/>
      <c r="AP1" s="229"/>
      <c r="AQ1" s="229"/>
      <c r="AR1" s="229"/>
      <c r="AS1" s="229"/>
      <c r="AT1" s="229"/>
      <c r="AU1" s="229"/>
      <c r="AV1" s="229"/>
      <c r="AW1" s="230"/>
      <c r="AX1" s="222" t="s">
        <v>7</v>
      </c>
      <c r="AY1" s="223"/>
      <c r="AZ1" s="237" t="s">
        <v>8</v>
      </c>
      <c r="BA1" s="185"/>
    </row>
    <row r="2" spans="1:53" ht="15.75" customHeight="1" thickBot="1">
      <c r="A2" s="224"/>
      <c r="B2" s="225"/>
      <c r="C2" s="231"/>
      <c r="D2" s="232"/>
      <c r="E2" s="232"/>
      <c r="F2" s="232"/>
      <c r="G2" s="232"/>
      <c r="H2" s="232"/>
      <c r="I2" s="232"/>
      <c r="J2" s="232"/>
      <c r="K2" s="232"/>
      <c r="L2" s="232"/>
      <c r="M2" s="232"/>
      <c r="N2" s="232"/>
      <c r="O2" s="232"/>
      <c r="P2" s="232"/>
      <c r="Q2" s="232"/>
      <c r="R2" s="232"/>
      <c r="S2" s="232"/>
      <c r="T2" s="232"/>
      <c r="U2" s="232"/>
      <c r="V2" s="232"/>
      <c r="W2" s="232"/>
      <c r="X2" s="232"/>
      <c r="Y2" s="232"/>
      <c r="Z2" s="232"/>
      <c r="AA2" s="232"/>
      <c r="AB2" s="232"/>
      <c r="AC2" s="232"/>
      <c r="AD2" s="232"/>
      <c r="AE2" s="232"/>
      <c r="AF2" s="232"/>
      <c r="AG2" s="232"/>
      <c r="AH2" s="232"/>
      <c r="AI2" s="232"/>
      <c r="AJ2" s="232"/>
      <c r="AK2" s="232"/>
      <c r="AL2" s="232"/>
      <c r="AM2" s="232"/>
      <c r="AN2" s="232"/>
      <c r="AO2" s="232"/>
      <c r="AP2" s="232"/>
      <c r="AQ2" s="232"/>
      <c r="AR2" s="232"/>
      <c r="AS2" s="232"/>
      <c r="AT2" s="232"/>
      <c r="AU2" s="232"/>
      <c r="AV2" s="232"/>
      <c r="AW2" s="233"/>
      <c r="AX2" s="226"/>
      <c r="AY2" s="227"/>
      <c r="AZ2" s="186"/>
      <c r="BA2" s="187"/>
    </row>
    <row r="3" spans="1:53" ht="15.75" customHeight="1">
      <c r="A3" s="224"/>
      <c r="B3" s="225"/>
      <c r="C3" s="231"/>
      <c r="D3" s="232"/>
      <c r="E3" s="232"/>
      <c r="F3" s="232"/>
      <c r="G3" s="232"/>
      <c r="H3" s="232"/>
      <c r="I3" s="232"/>
      <c r="J3" s="232"/>
      <c r="K3" s="232"/>
      <c r="L3" s="232"/>
      <c r="M3" s="232"/>
      <c r="N3" s="232"/>
      <c r="O3" s="232"/>
      <c r="P3" s="232"/>
      <c r="Q3" s="232"/>
      <c r="R3" s="232"/>
      <c r="S3" s="232"/>
      <c r="T3" s="232"/>
      <c r="U3" s="232"/>
      <c r="V3" s="232"/>
      <c r="W3" s="232"/>
      <c r="X3" s="232"/>
      <c r="Y3" s="232"/>
      <c r="Z3" s="232"/>
      <c r="AA3" s="232"/>
      <c r="AB3" s="232"/>
      <c r="AC3" s="232"/>
      <c r="AD3" s="232"/>
      <c r="AE3" s="232"/>
      <c r="AF3" s="232"/>
      <c r="AG3" s="232"/>
      <c r="AH3" s="232"/>
      <c r="AI3" s="232"/>
      <c r="AJ3" s="232"/>
      <c r="AK3" s="232"/>
      <c r="AL3" s="232"/>
      <c r="AM3" s="232"/>
      <c r="AN3" s="232"/>
      <c r="AO3" s="232"/>
      <c r="AP3" s="232"/>
      <c r="AQ3" s="232"/>
      <c r="AR3" s="232"/>
      <c r="AS3" s="232"/>
      <c r="AT3" s="232"/>
      <c r="AU3" s="232"/>
      <c r="AV3" s="232"/>
      <c r="AW3" s="233"/>
      <c r="AX3" s="222" t="s">
        <v>9</v>
      </c>
      <c r="AY3" s="223"/>
      <c r="AZ3" s="238" t="s">
        <v>10</v>
      </c>
      <c r="BA3" s="239"/>
    </row>
    <row r="4" spans="1:53" ht="16.5" customHeight="1" thickBot="1">
      <c r="A4" s="224"/>
      <c r="B4" s="225"/>
      <c r="C4" s="234"/>
      <c r="D4" s="235"/>
      <c r="E4" s="235"/>
      <c r="F4" s="235"/>
      <c r="G4" s="235"/>
      <c r="H4" s="235"/>
      <c r="I4" s="235"/>
      <c r="J4" s="235"/>
      <c r="K4" s="235"/>
      <c r="L4" s="235"/>
      <c r="M4" s="235"/>
      <c r="N4" s="235"/>
      <c r="O4" s="235"/>
      <c r="P4" s="235"/>
      <c r="Q4" s="235"/>
      <c r="R4" s="235"/>
      <c r="S4" s="235"/>
      <c r="T4" s="235"/>
      <c r="U4" s="235"/>
      <c r="V4" s="235"/>
      <c r="W4" s="235"/>
      <c r="X4" s="235"/>
      <c r="Y4" s="235"/>
      <c r="Z4" s="235"/>
      <c r="AA4" s="235"/>
      <c r="AB4" s="235"/>
      <c r="AC4" s="235"/>
      <c r="AD4" s="235"/>
      <c r="AE4" s="235"/>
      <c r="AF4" s="235"/>
      <c r="AG4" s="235"/>
      <c r="AH4" s="235"/>
      <c r="AI4" s="235"/>
      <c r="AJ4" s="235"/>
      <c r="AK4" s="235"/>
      <c r="AL4" s="235"/>
      <c r="AM4" s="235"/>
      <c r="AN4" s="235"/>
      <c r="AO4" s="235"/>
      <c r="AP4" s="235"/>
      <c r="AQ4" s="235"/>
      <c r="AR4" s="235"/>
      <c r="AS4" s="235"/>
      <c r="AT4" s="235"/>
      <c r="AU4" s="235"/>
      <c r="AV4" s="235"/>
      <c r="AW4" s="236"/>
      <c r="AX4" s="226"/>
      <c r="AY4" s="227"/>
      <c r="AZ4" s="240"/>
      <c r="BA4" s="241"/>
    </row>
    <row r="5" spans="1:53" ht="20.45" customHeight="1">
      <c r="A5" s="224"/>
      <c r="B5" s="225"/>
      <c r="C5" s="231" t="s">
        <v>11</v>
      </c>
      <c r="D5" s="232"/>
      <c r="E5" s="232"/>
      <c r="F5" s="232"/>
      <c r="G5" s="232"/>
      <c r="H5" s="232"/>
      <c r="I5" s="232"/>
      <c r="J5" s="232"/>
      <c r="K5" s="232"/>
      <c r="L5" s="232"/>
      <c r="M5" s="232"/>
      <c r="N5" s="232"/>
      <c r="O5" s="232"/>
      <c r="P5" s="232"/>
      <c r="Q5" s="232"/>
      <c r="R5" s="232"/>
      <c r="S5" s="232"/>
      <c r="T5" s="232"/>
      <c r="U5" s="232"/>
      <c r="V5" s="232"/>
      <c r="W5" s="232"/>
      <c r="X5" s="232"/>
      <c r="Y5" s="232"/>
      <c r="Z5" s="232"/>
      <c r="AA5" s="232"/>
      <c r="AB5" s="232"/>
      <c r="AC5" s="232"/>
      <c r="AD5" s="232"/>
      <c r="AE5" s="232"/>
      <c r="AF5" s="232"/>
      <c r="AG5" s="232"/>
      <c r="AH5" s="232"/>
      <c r="AI5" s="232"/>
      <c r="AJ5" s="232"/>
      <c r="AK5" s="232"/>
      <c r="AL5" s="232"/>
      <c r="AM5" s="232"/>
      <c r="AN5" s="232"/>
      <c r="AO5" s="232"/>
      <c r="AP5" s="232"/>
      <c r="AQ5" s="232"/>
      <c r="AR5" s="232"/>
      <c r="AS5" s="232"/>
      <c r="AT5" s="232"/>
      <c r="AU5" s="232"/>
      <c r="AV5" s="232"/>
      <c r="AW5" s="233"/>
      <c r="AX5" s="222" t="s">
        <v>12</v>
      </c>
      <c r="AY5" s="223"/>
      <c r="AZ5" s="242" t="s">
        <v>13</v>
      </c>
      <c r="BA5" s="243"/>
    </row>
    <row r="6" spans="1:53" ht="15" customHeight="1" thickBot="1">
      <c r="A6" s="224"/>
      <c r="B6" s="225"/>
      <c r="C6" s="231"/>
      <c r="D6" s="232"/>
      <c r="E6" s="232"/>
      <c r="F6" s="232"/>
      <c r="G6" s="232"/>
      <c r="H6" s="232"/>
      <c r="I6" s="232"/>
      <c r="J6" s="232"/>
      <c r="K6" s="232"/>
      <c r="L6" s="232"/>
      <c r="M6" s="232"/>
      <c r="N6" s="232"/>
      <c r="O6" s="232"/>
      <c r="P6" s="232"/>
      <c r="Q6" s="232"/>
      <c r="R6" s="232"/>
      <c r="S6" s="232"/>
      <c r="T6" s="232"/>
      <c r="U6" s="232"/>
      <c r="V6" s="232"/>
      <c r="W6" s="232"/>
      <c r="X6" s="232"/>
      <c r="Y6" s="232"/>
      <c r="Z6" s="232"/>
      <c r="AA6" s="232"/>
      <c r="AB6" s="232"/>
      <c r="AC6" s="232"/>
      <c r="AD6" s="232"/>
      <c r="AE6" s="232"/>
      <c r="AF6" s="232"/>
      <c r="AG6" s="232"/>
      <c r="AH6" s="232"/>
      <c r="AI6" s="232"/>
      <c r="AJ6" s="232"/>
      <c r="AK6" s="232"/>
      <c r="AL6" s="232"/>
      <c r="AM6" s="232"/>
      <c r="AN6" s="232"/>
      <c r="AO6" s="232"/>
      <c r="AP6" s="232"/>
      <c r="AQ6" s="232"/>
      <c r="AR6" s="232"/>
      <c r="AS6" s="232"/>
      <c r="AT6" s="232"/>
      <c r="AU6" s="232"/>
      <c r="AV6" s="232"/>
      <c r="AW6" s="233"/>
      <c r="AX6" s="226"/>
      <c r="AY6" s="227"/>
      <c r="AZ6" s="244"/>
      <c r="BA6" s="245"/>
    </row>
    <row r="7" spans="1:53" ht="15.75" customHeight="1">
      <c r="A7" s="224"/>
      <c r="B7" s="225"/>
      <c r="C7" s="231"/>
      <c r="D7" s="232"/>
      <c r="E7" s="232"/>
      <c r="F7" s="232"/>
      <c r="G7" s="232"/>
      <c r="H7" s="232"/>
      <c r="I7" s="232"/>
      <c r="J7" s="232"/>
      <c r="K7" s="232"/>
      <c r="L7" s="232"/>
      <c r="M7" s="232"/>
      <c r="N7" s="232"/>
      <c r="O7" s="232"/>
      <c r="P7" s="232"/>
      <c r="Q7" s="232"/>
      <c r="R7" s="232"/>
      <c r="S7" s="232"/>
      <c r="T7" s="232"/>
      <c r="U7" s="232"/>
      <c r="V7" s="232"/>
      <c r="W7" s="232"/>
      <c r="X7" s="232"/>
      <c r="Y7" s="232"/>
      <c r="Z7" s="232"/>
      <c r="AA7" s="232"/>
      <c r="AB7" s="232"/>
      <c r="AC7" s="232"/>
      <c r="AD7" s="232"/>
      <c r="AE7" s="232"/>
      <c r="AF7" s="232"/>
      <c r="AG7" s="232"/>
      <c r="AH7" s="232"/>
      <c r="AI7" s="232"/>
      <c r="AJ7" s="232"/>
      <c r="AK7" s="232"/>
      <c r="AL7" s="232"/>
      <c r="AM7" s="232"/>
      <c r="AN7" s="232"/>
      <c r="AO7" s="232"/>
      <c r="AP7" s="232"/>
      <c r="AQ7" s="232"/>
      <c r="AR7" s="232"/>
      <c r="AS7" s="232"/>
      <c r="AT7" s="232"/>
      <c r="AU7" s="232"/>
      <c r="AV7" s="232"/>
      <c r="AW7" s="233"/>
      <c r="AX7" s="222" t="s">
        <v>14</v>
      </c>
      <c r="AY7" s="223"/>
      <c r="AZ7" s="184">
        <v>45909</v>
      </c>
      <c r="BA7" s="185"/>
    </row>
    <row r="8" spans="1:53" ht="16.5" customHeight="1" thickBot="1">
      <c r="A8" s="226"/>
      <c r="B8" s="227"/>
      <c r="C8" s="234"/>
      <c r="D8" s="235"/>
      <c r="E8" s="235"/>
      <c r="F8" s="235"/>
      <c r="G8" s="235"/>
      <c r="H8" s="235"/>
      <c r="I8" s="235"/>
      <c r="J8" s="235"/>
      <c r="K8" s="235"/>
      <c r="L8" s="235"/>
      <c r="M8" s="235"/>
      <c r="N8" s="235"/>
      <c r="O8" s="235"/>
      <c r="P8" s="235"/>
      <c r="Q8" s="235"/>
      <c r="R8" s="235"/>
      <c r="S8" s="235"/>
      <c r="T8" s="235"/>
      <c r="U8" s="235"/>
      <c r="V8" s="235"/>
      <c r="W8" s="235"/>
      <c r="X8" s="235"/>
      <c r="Y8" s="235"/>
      <c r="Z8" s="235"/>
      <c r="AA8" s="235"/>
      <c r="AB8" s="235"/>
      <c r="AC8" s="235"/>
      <c r="AD8" s="235"/>
      <c r="AE8" s="235"/>
      <c r="AF8" s="235"/>
      <c r="AG8" s="235"/>
      <c r="AH8" s="235"/>
      <c r="AI8" s="235"/>
      <c r="AJ8" s="235"/>
      <c r="AK8" s="235"/>
      <c r="AL8" s="235"/>
      <c r="AM8" s="235"/>
      <c r="AN8" s="235"/>
      <c r="AO8" s="235"/>
      <c r="AP8" s="235"/>
      <c r="AQ8" s="235"/>
      <c r="AR8" s="235"/>
      <c r="AS8" s="235"/>
      <c r="AT8" s="235"/>
      <c r="AU8" s="235"/>
      <c r="AV8" s="235"/>
      <c r="AW8" s="236"/>
      <c r="AX8" s="226"/>
      <c r="AY8" s="227"/>
      <c r="AZ8" s="186"/>
      <c r="BA8" s="187"/>
    </row>
    <row r="10" spans="1:53" ht="54" customHeight="1">
      <c r="A10" s="246" t="s">
        <v>15</v>
      </c>
      <c r="B10" s="246"/>
      <c r="C10" s="246"/>
      <c r="D10" s="247" t="s">
        <v>16</v>
      </c>
      <c r="E10" s="248"/>
      <c r="F10" s="248"/>
      <c r="G10" s="248"/>
      <c r="H10" s="248"/>
      <c r="I10" s="248"/>
      <c r="J10" s="248"/>
      <c r="K10" s="248"/>
      <c r="L10" s="248"/>
      <c r="M10" s="249"/>
      <c r="N10" s="89"/>
      <c r="AN10" s="90"/>
      <c r="AO10" s="90"/>
      <c r="AP10" s="90"/>
    </row>
    <row r="11" spans="1:53" s="93" customFormat="1" ht="75" customHeight="1">
      <c r="A11" s="246" t="s">
        <v>17</v>
      </c>
      <c r="B11" s="246"/>
      <c r="C11" s="246"/>
      <c r="D11" s="211" t="s">
        <v>18</v>
      </c>
      <c r="E11" s="212"/>
      <c r="F11" s="212"/>
      <c r="G11" s="212"/>
      <c r="H11" s="212"/>
      <c r="I11" s="212"/>
      <c r="J11" s="212"/>
      <c r="K11" s="212"/>
      <c r="L11" s="212"/>
      <c r="M11" s="213"/>
      <c r="N11" s="91"/>
      <c r="O11" s="92"/>
      <c r="P11" s="92"/>
      <c r="Q11" s="92"/>
      <c r="R11" s="92"/>
      <c r="S11" s="92"/>
      <c r="T11" s="92"/>
      <c r="U11" s="92"/>
      <c r="V11" s="92"/>
      <c r="W11" s="92"/>
      <c r="X11" s="92"/>
      <c r="Y11" s="92"/>
      <c r="Z11" s="92"/>
      <c r="AA11" s="92"/>
      <c r="AB11" s="92"/>
      <c r="AC11" s="92"/>
      <c r="AD11" s="92"/>
      <c r="AE11" s="92"/>
      <c r="AF11" s="92"/>
      <c r="AG11" s="92"/>
      <c r="AH11" s="92"/>
      <c r="AI11" s="92"/>
      <c r="AJ11" s="92"/>
      <c r="AK11" s="92"/>
      <c r="AL11" s="92"/>
      <c r="AM11" s="92"/>
      <c r="AN11" s="92"/>
      <c r="AO11" s="92"/>
      <c r="AP11" s="92"/>
      <c r="AQ11" s="92"/>
      <c r="AR11" s="92"/>
    </row>
    <row r="12" spans="1:53" s="93" customFormat="1" ht="75" customHeight="1">
      <c r="A12" s="246" t="s">
        <v>19</v>
      </c>
      <c r="B12" s="246"/>
      <c r="C12" s="246"/>
      <c r="D12" s="211" t="s">
        <v>20</v>
      </c>
      <c r="E12" s="212"/>
      <c r="F12" s="212"/>
      <c r="G12" s="212"/>
      <c r="H12" s="212"/>
      <c r="I12" s="212"/>
      <c r="J12" s="212"/>
      <c r="K12" s="212"/>
      <c r="L12" s="212"/>
      <c r="M12" s="213"/>
      <c r="N12" s="91"/>
      <c r="O12" s="92"/>
      <c r="P12" s="92"/>
      <c r="Q12" s="92"/>
      <c r="R12" s="92"/>
      <c r="S12" s="92"/>
      <c r="T12" s="92"/>
      <c r="U12" s="92"/>
      <c r="V12" s="92"/>
      <c r="W12" s="92"/>
      <c r="X12" s="92"/>
      <c r="Y12" s="92"/>
      <c r="Z12" s="92"/>
      <c r="AA12" s="92"/>
      <c r="AB12" s="92"/>
      <c r="AC12" s="92"/>
      <c r="AD12" s="92"/>
      <c r="AE12" s="92"/>
      <c r="AF12" s="92"/>
      <c r="AG12" s="92"/>
      <c r="AH12" s="92"/>
      <c r="AI12" s="92"/>
      <c r="AJ12" s="92"/>
      <c r="AK12" s="92"/>
      <c r="AL12" s="92"/>
      <c r="AM12" s="92"/>
      <c r="AN12" s="92"/>
      <c r="AO12" s="92"/>
      <c r="AP12" s="92"/>
      <c r="AQ12" s="92"/>
      <c r="AR12" s="92"/>
    </row>
    <row r="13" spans="1:53" s="93" customFormat="1" ht="24.75" customHeight="1" thickBot="1">
      <c r="A13" s="94"/>
      <c r="B13" s="94"/>
      <c r="C13" s="94"/>
      <c r="D13" s="94"/>
      <c r="E13" s="94"/>
      <c r="F13" s="94"/>
      <c r="G13" s="94"/>
      <c r="H13" s="94"/>
      <c r="I13" s="94"/>
      <c r="J13" s="94"/>
      <c r="K13" s="94"/>
      <c r="L13" s="94"/>
      <c r="M13" s="94"/>
      <c r="N13" s="94"/>
      <c r="O13" s="92"/>
      <c r="P13" s="92"/>
      <c r="Q13" s="92"/>
      <c r="R13" s="92"/>
      <c r="S13" s="92"/>
      <c r="T13" s="92"/>
      <c r="U13" s="92"/>
      <c r="V13" s="92"/>
      <c r="W13" s="92"/>
      <c r="X13" s="92"/>
      <c r="Y13" s="92"/>
      <c r="Z13" s="92"/>
      <c r="AA13" s="92"/>
      <c r="AB13" s="92"/>
      <c r="AC13" s="92"/>
      <c r="AD13" s="92"/>
      <c r="AE13" s="92"/>
      <c r="AF13" s="92"/>
      <c r="AG13" s="92"/>
      <c r="AH13" s="92"/>
      <c r="AI13" s="92"/>
      <c r="AJ13" s="92"/>
      <c r="AK13" s="92"/>
      <c r="AL13" s="92"/>
      <c r="AM13" s="92"/>
      <c r="AN13" s="92"/>
      <c r="AO13" s="92"/>
      <c r="AP13" s="92"/>
      <c r="AQ13" s="92"/>
      <c r="AR13" s="92"/>
    </row>
    <row r="14" spans="1:53" s="93" customFormat="1" ht="24.75" customHeight="1">
      <c r="A14" s="188" t="s">
        <v>21</v>
      </c>
      <c r="B14" s="189"/>
      <c r="C14" s="189"/>
      <c r="D14" s="189"/>
      <c r="E14" s="189"/>
      <c r="F14" s="189"/>
      <c r="G14" s="189"/>
      <c r="H14" s="189"/>
      <c r="I14" s="189"/>
      <c r="J14" s="189"/>
      <c r="K14" s="189"/>
      <c r="L14" s="189"/>
      <c r="M14" s="189"/>
      <c r="N14" s="190"/>
      <c r="O14" s="191"/>
      <c r="P14" s="92"/>
      <c r="Q14" s="196" t="s">
        <v>22</v>
      </c>
      <c r="R14" s="197"/>
      <c r="S14" s="197"/>
      <c r="T14" s="197"/>
      <c r="U14" s="197"/>
      <c r="V14" s="197"/>
      <c r="W14" s="197"/>
      <c r="X14" s="197"/>
      <c r="Y14" s="198"/>
      <c r="Z14" s="198"/>
      <c r="AA14" s="198"/>
      <c r="AB14" s="198"/>
      <c r="AC14" s="198"/>
      <c r="AD14" s="198"/>
      <c r="AE14" s="198"/>
      <c r="AF14" s="197"/>
      <c r="AG14" s="197"/>
      <c r="AH14" s="197"/>
      <c r="AI14" s="197"/>
      <c r="AJ14" s="197"/>
      <c r="AK14" s="197"/>
      <c r="AL14" s="197"/>
      <c r="AM14" s="197"/>
      <c r="AN14" s="199"/>
      <c r="AO14" s="92"/>
      <c r="AP14" s="200" t="s">
        <v>23</v>
      </c>
      <c r="AQ14" s="201"/>
      <c r="AR14" s="202"/>
      <c r="AT14" s="206" t="s">
        <v>24</v>
      </c>
      <c r="AU14" s="207"/>
      <c r="AV14" s="207"/>
      <c r="AW14" s="207"/>
      <c r="AX14" s="208"/>
      <c r="AY14" s="95"/>
      <c r="AZ14" s="200" t="s">
        <v>25</v>
      </c>
      <c r="BA14" s="202"/>
    </row>
    <row r="15" spans="1:53">
      <c r="A15" s="192"/>
      <c r="B15" s="193"/>
      <c r="C15" s="193"/>
      <c r="D15" s="193"/>
      <c r="E15" s="193"/>
      <c r="F15" s="193"/>
      <c r="G15" s="193"/>
      <c r="H15" s="193"/>
      <c r="I15" s="193"/>
      <c r="J15" s="193"/>
      <c r="K15" s="193"/>
      <c r="L15" s="193"/>
      <c r="M15" s="193"/>
      <c r="N15" s="194"/>
      <c r="O15" s="195"/>
      <c r="P15" s="92"/>
      <c r="Q15" s="96"/>
      <c r="R15" s="97"/>
      <c r="S15" s="97"/>
      <c r="T15" s="97"/>
      <c r="U15" s="97"/>
      <c r="V15" s="97"/>
      <c r="W15" s="97"/>
      <c r="X15" s="97"/>
      <c r="Y15" s="214" t="s">
        <v>26</v>
      </c>
      <c r="Z15" s="215"/>
      <c r="AA15" s="216"/>
      <c r="AB15" s="214" t="s">
        <v>27</v>
      </c>
      <c r="AC15" s="215"/>
      <c r="AD15" s="215"/>
      <c r="AE15" s="215"/>
      <c r="AF15" s="216"/>
      <c r="AG15" s="217"/>
      <c r="AH15" s="217"/>
      <c r="AI15" s="217"/>
      <c r="AJ15" s="217"/>
      <c r="AK15" s="217"/>
      <c r="AL15" s="217"/>
      <c r="AM15" s="217"/>
      <c r="AN15" s="218"/>
      <c r="AO15" s="92"/>
      <c r="AP15" s="203"/>
      <c r="AQ15" s="204"/>
      <c r="AR15" s="205"/>
      <c r="AT15" s="209"/>
      <c r="AU15" s="204"/>
      <c r="AV15" s="204"/>
      <c r="AW15" s="204"/>
      <c r="AX15" s="210"/>
      <c r="AY15" s="95"/>
      <c r="AZ15" s="203"/>
      <c r="BA15" s="205"/>
    </row>
    <row r="16" spans="1:53" s="110" customFormat="1" ht="166.5" customHeight="1">
      <c r="A16" s="98" t="s">
        <v>28</v>
      </c>
      <c r="B16" s="3" t="s">
        <v>29</v>
      </c>
      <c r="C16" s="3" t="s">
        <v>30</v>
      </c>
      <c r="D16" s="3" t="s">
        <v>31</v>
      </c>
      <c r="E16" s="8" t="s">
        <v>32</v>
      </c>
      <c r="F16" s="99" t="s">
        <v>33</v>
      </c>
      <c r="G16" s="8" t="s">
        <v>34</v>
      </c>
      <c r="H16" s="8" t="s">
        <v>35</v>
      </c>
      <c r="I16" s="3" t="s">
        <v>36</v>
      </c>
      <c r="J16" s="3" t="s">
        <v>37</v>
      </c>
      <c r="K16" s="8" t="s">
        <v>38</v>
      </c>
      <c r="L16" s="8" t="s">
        <v>39</v>
      </c>
      <c r="M16" s="3" t="s">
        <v>36</v>
      </c>
      <c r="N16" s="3" t="s">
        <v>40</v>
      </c>
      <c r="O16" s="100" t="s">
        <v>41</v>
      </c>
      <c r="P16" s="92"/>
      <c r="Q16" s="101" t="s">
        <v>42</v>
      </c>
      <c r="R16" s="102" t="s">
        <v>43</v>
      </c>
      <c r="S16" s="102" t="s">
        <v>44</v>
      </c>
      <c r="T16" s="102" t="s">
        <v>45</v>
      </c>
      <c r="U16" s="102" t="s">
        <v>46</v>
      </c>
      <c r="V16" s="102" t="s">
        <v>47</v>
      </c>
      <c r="W16" s="102" t="s">
        <v>48</v>
      </c>
      <c r="X16" s="103" t="s">
        <v>49</v>
      </c>
      <c r="Y16" s="104" t="s">
        <v>50</v>
      </c>
      <c r="Z16" s="104" t="s">
        <v>51</v>
      </c>
      <c r="AA16" s="105" t="s">
        <v>52</v>
      </c>
      <c r="AB16" s="181" t="s">
        <v>53</v>
      </c>
      <c r="AC16" s="182"/>
      <c r="AD16" s="105" t="s">
        <v>54</v>
      </c>
      <c r="AE16" s="181" t="s">
        <v>55</v>
      </c>
      <c r="AF16" s="182"/>
      <c r="AG16" s="106" t="s">
        <v>56</v>
      </c>
      <c r="AH16" s="106" t="s">
        <v>57</v>
      </c>
      <c r="AI16" s="106" t="s">
        <v>36</v>
      </c>
      <c r="AJ16" s="106" t="s">
        <v>58</v>
      </c>
      <c r="AK16" s="106" t="s">
        <v>36</v>
      </c>
      <c r="AL16" s="106" t="s">
        <v>40</v>
      </c>
      <c r="AM16" s="106" t="s">
        <v>59</v>
      </c>
      <c r="AN16" s="100" t="s">
        <v>60</v>
      </c>
      <c r="AO16" s="92"/>
      <c r="AP16" s="107" t="s">
        <v>61</v>
      </c>
      <c r="AQ16" s="108" t="s">
        <v>62</v>
      </c>
      <c r="AR16" s="109" t="s">
        <v>63</v>
      </c>
      <c r="AT16" s="111" t="s">
        <v>64</v>
      </c>
      <c r="AU16" s="112" t="s">
        <v>65</v>
      </c>
      <c r="AV16" s="112" t="s">
        <v>66</v>
      </c>
      <c r="AW16" s="112" t="s">
        <v>67</v>
      </c>
      <c r="AX16" s="113" t="s">
        <v>68</v>
      </c>
      <c r="AY16" s="114"/>
      <c r="AZ16" s="115" t="s">
        <v>69</v>
      </c>
      <c r="BA16" s="116" t="s">
        <v>70</v>
      </c>
    </row>
    <row r="17" spans="1:53" ht="404.25" customHeight="1">
      <c r="A17" s="172">
        <v>1</v>
      </c>
      <c r="B17" s="173" t="s">
        <v>71</v>
      </c>
      <c r="C17" s="171" t="s">
        <v>72</v>
      </c>
      <c r="D17" s="171" t="s">
        <v>73</v>
      </c>
      <c r="E17" s="171" t="s">
        <v>74</v>
      </c>
      <c r="F17" s="171"/>
      <c r="G17" s="172">
        <v>6</v>
      </c>
      <c r="H17" s="167" t="str">
        <f>IF(G17&lt;=0,"",IF(G17&lt;=2,"Muy Baja",IF(G17&lt;=24,"Baja",IF(G17&lt;=500,"Media",IF(G17&lt;=5000,"Alta","Muy Alta")))))</f>
        <v>Baja</v>
      </c>
      <c r="I17" s="168">
        <f>IF(H17="","",IF(H17="Muy Baja",0.2,IF(H17="Baja",0.4,IF(H17="Media",0.6,IF(H17="Alta",0.8,IF(H17="Muy Alta",1,))))))</f>
        <v>0.4</v>
      </c>
      <c r="J17" s="169" t="s">
        <v>75</v>
      </c>
      <c r="K17" s="170" t="str">
        <f>+J17</f>
        <v>El riesgo afecta la imagen de la entidad con algunos usuarios de relevancia frente al logro de los objetivos.</v>
      </c>
      <c r="L17" s="167" t="str">
        <f>+VLOOKUP(K17,Datos!$O$4:$P$15,2,FALSE)</f>
        <v>Moderado</v>
      </c>
      <c r="M17" s="168">
        <f>IF(L17="","",IF(L17="Leve",0.2,IF(L17="Menor",0.4,IF(L17="Moderado",0.6,IF(L17="Mayor",0.8,IF(L17="Catastrófico",1,))))))</f>
        <v>0.6</v>
      </c>
      <c r="N17" s="168" t="str">
        <f>+CONCATENATE(H17, " - ", L17)</f>
        <v>Baja - Moderado</v>
      </c>
      <c r="O17" s="178" t="str">
        <f>+VLOOKUP(N17,Datos!J4:K28,2,)</f>
        <v>MODERADO</v>
      </c>
      <c r="P17" s="117"/>
      <c r="Q17" s="118">
        <v>1</v>
      </c>
      <c r="R17" s="119" t="s">
        <v>76</v>
      </c>
      <c r="S17" s="119" t="s">
        <v>77</v>
      </c>
      <c r="T17" s="119" t="s">
        <v>78</v>
      </c>
      <c r="U17" s="119" t="s">
        <v>79</v>
      </c>
      <c r="V17" s="119" t="s">
        <v>80</v>
      </c>
      <c r="W17" s="119" t="s">
        <v>81</v>
      </c>
      <c r="X17" s="120" t="str">
        <f>IF(OR(Y17="Preventivo",Y17="Detectivo"),"Probabilidad",IF(Y17="Correctivo","Impacto",""))</f>
        <v>Probabilidad</v>
      </c>
      <c r="Y17" s="121" t="s">
        <v>82</v>
      </c>
      <c r="Z17" s="121" t="s">
        <v>83</v>
      </c>
      <c r="AA17" s="9" t="str">
        <f t="shared" ref="AA17" si="0">IF(AND(Y17="Preventivo",Z17="Automático"),"50%",IF(AND(Y17="Preventivo",Z17="Manual"),"40%",IF(AND(Y17="Detectivo",Z17="Automático"),"40%",IF(AND(Y17="Detectivo",Z17="Manual"),"30%",IF(AND(Y17="Correctivo",Z17="Automático"),"35%",IF(AND(Y17="Correctivo",Z17="Manual"),"25%",""))))))</f>
        <v>40%</v>
      </c>
      <c r="AB17" s="10" t="s">
        <v>84</v>
      </c>
      <c r="AC17" s="10" t="s">
        <v>85</v>
      </c>
      <c r="AD17" s="121" t="s">
        <v>86</v>
      </c>
      <c r="AE17" s="10" t="s">
        <v>87</v>
      </c>
      <c r="AF17" s="10" t="str">
        <f>W17</f>
        <v>Actas de reunión y/o listados de asistencias 
Correos electrónicos de alerta y actas de reunión de seguimiento (cuando aplique).</v>
      </c>
      <c r="AG17" s="147">
        <v>0.36</v>
      </c>
      <c r="AH17" s="148" t="s">
        <v>88</v>
      </c>
      <c r="AI17" s="149">
        <v>0.36</v>
      </c>
      <c r="AJ17" s="150" t="s">
        <v>89</v>
      </c>
      <c r="AK17" s="147">
        <v>0.4</v>
      </c>
      <c r="AL17" s="151" t="s">
        <v>90</v>
      </c>
      <c r="AM17" s="122" t="str">
        <f>+VLOOKUP(AL17,Datos!$J$4:$K$28,2,)</f>
        <v>MODERADO</v>
      </c>
      <c r="AN17" s="179" t="s">
        <v>91</v>
      </c>
      <c r="AO17" s="117"/>
      <c r="AP17" s="180" t="s">
        <v>92</v>
      </c>
      <c r="AQ17" s="183" t="s">
        <v>93</v>
      </c>
      <c r="AR17" s="174">
        <v>46387</v>
      </c>
      <c r="AS17" s="123"/>
      <c r="AT17" s="162">
        <v>46157</v>
      </c>
      <c r="AU17" s="164" t="s">
        <v>94</v>
      </c>
      <c r="AV17" s="175" t="s">
        <v>95</v>
      </c>
      <c r="AW17" s="175" t="s">
        <v>96</v>
      </c>
      <c r="AX17" s="175" t="s">
        <v>96</v>
      </c>
      <c r="AY17" s="124"/>
      <c r="AZ17" s="219" t="s">
        <v>97</v>
      </c>
      <c r="BA17" s="159" t="s">
        <v>98</v>
      </c>
    </row>
    <row r="18" spans="1:53" ht="408.75" customHeight="1">
      <c r="A18" s="172"/>
      <c r="B18" s="173"/>
      <c r="C18" s="171"/>
      <c r="D18" s="171"/>
      <c r="E18" s="171"/>
      <c r="F18" s="171"/>
      <c r="G18" s="172"/>
      <c r="H18" s="167"/>
      <c r="I18" s="168"/>
      <c r="J18" s="169"/>
      <c r="K18" s="170"/>
      <c r="L18" s="167"/>
      <c r="M18" s="168"/>
      <c r="N18" s="168"/>
      <c r="O18" s="178"/>
      <c r="P18" s="117"/>
      <c r="Q18" s="118">
        <v>2</v>
      </c>
      <c r="R18" s="119" t="s">
        <v>99</v>
      </c>
      <c r="S18" s="119" t="s">
        <v>100</v>
      </c>
      <c r="T18" s="119" t="s">
        <v>101</v>
      </c>
      <c r="U18" s="119" t="s">
        <v>102</v>
      </c>
      <c r="V18" s="119" t="s">
        <v>103</v>
      </c>
      <c r="W18" s="119" t="s">
        <v>104</v>
      </c>
      <c r="X18" s="120" t="str">
        <f t="shared" ref="X18:X19" si="1">IF(OR(Y18="Preventivo",Y18="Detectivo"),"Probabilidad",IF(Y18="Correctivo","Impacto",""))</f>
        <v>Probabilidad</v>
      </c>
      <c r="Y18" s="121" t="s">
        <v>105</v>
      </c>
      <c r="Z18" s="121" t="s">
        <v>83</v>
      </c>
      <c r="AA18" s="9" t="str">
        <f t="shared" ref="AA18:AA19" si="2">IF(AND(Y18="Preventivo",Z18="Automático"),"50%",IF(AND(Y18="Preventivo",Z18="Manual"),"40%",IF(AND(Y18="Detectivo",Z18="Automático"),"40%",IF(AND(Y18="Detectivo",Z18="Manual"),"30%",IF(AND(Y18="Correctivo",Z18="Automático"),"35%",IF(AND(Y18="Correctivo",Z18="Manual"),"25%",""))))))</f>
        <v>30%</v>
      </c>
      <c r="AB18" s="10" t="s">
        <v>84</v>
      </c>
      <c r="AC18" s="10" t="s">
        <v>106</v>
      </c>
      <c r="AD18" s="121" t="s">
        <v>86</v>
      </c>
      <c r="AE18" s="10" t="s">
        <v>87</v>
      </c>
      <c r="AF18" s="10" t="str">
        <f>W18</f>
        <v>Informe de gestión - correo electrónico con el VoBo del informe de gestión  
Correos electrónicos con solicitud de ajustes  (cuando aplique)</v>
      </c>
      <c r="AG18" s="155">
        <v>0.216</v>
      </c>
      <c r="AH18" s="148" t="s">
        <v>88</v>
      </c>
      <c r="AI18" s="149">
        <v>0.216</v>
      </c>
      <c r="AJ18" s="150" t="s">
        <v>89</v>
      </c>
      <c r="AK18" s="154">
        <v>0.4</v>
      </c>
      <c r="AL18" s="151" t="s">
        <v>90</v>
      </c>
      <c r="AM18" s="122" t="str">
        <f>+VLOOKUP(AL18,Datos!$J$4:$K$28,2,)</f>
        <v>MODERADO</v>
      </c>
      <c r="AN18" s="179"/>
      <c r="AO18" s="117"/>
      <c r="AP18" s="180"/>
      <c r="AQ18" s="183"/>
      <c r="AR18" s="174"/>
      <c r="AS18" s="123"/>
      <c r="AT18" s="163">
        <v>46157</v>
      </c>
      <c r="AU18" s="165" t="s">
        <v>107</v>
      </c>
      <c r="AV18" s="176"/>
      <c r="AW18" s="176"/>
      <c r="AX18" s="176"/>
      <c r="AY18" s="124"/>
      <c r="AZ18" s="220"/>
      <c r="BA18" s="160" t="s">
        <v>108</v>
      </c>
    </row>
    <row r="19" spans="1:53" ht="353.25" customHeight="1">
      <c r="A19" s="172"/>
      <c r="B19" s="173"/>
      <c r="C19" s="171"/>
      <c r="D19" s="171"/>
      <c r="E19" s="171"/>
      <c r="F19" s="171"/>
      <c r="G19" s="172"/>
      <c r="H19" s="167"/>
      <c r="I19" s="168"/>
      <c r="J19" s="169"/>
      <c r="K19" s="170"/>
      <c r="L19" s="167"/>
      <c r="M19" s="168"/>
      <c r="N19" s="168"/>
      <c r="O19" s="178"/>
      <c r="P19" s="117"/>
      <c r="Q19" s="118">
        <v>3</v>
      </c>
      <c r="R19" s="119" t="s">
        <v>109</v>
      </c>
      <c r="S19" s="119" t="s">
        <v>110</v>
      </c>
      <c r="T19" s="125" t="s">
        <v>111</v>
      </c>
      <c r="U19" s="119" t="s">
        <v>112</v>
      </c>
      <c r="V19" s="119" t="s">
        <v>113</v>
      </c>
      <c r="W19" s="119" t="s">
        <v>114</v>
      </c>
      <c r="X19" s="120" t="str">
        <f t="shared" si="1"/>
        <v>Impacto</v>
      </c>
      <c r="Y19" s="121" t="s">
        <v>115</v>
      </c>
      <c r="Z19" s="121" t="s">
        <v>83</v>
      </c>
      <c r="AA19" s="9" t="str">
        <f t="shared" si="2"/>
        <v>25%</v>
      </c>
      <c r="AB19" s="10" t="s">
        <v>84</v>
      </c>
      <c r="AC19" s="10" t="s">
        <v>116</v>
      </c>
      <c r="AD19" s="121" t="s">
        <v>86</v>
      </c>
      <c r="AE19" s="10" t="s">
        <v>87</v>
      </c>
      <c r="AF19" s="10" t="str">
        <f>W19</f>
        <v>Plan de mejoramiento formulado
Correo electrónico con solicitud de mesa de trabajo y acta de reunión  (cuando aplique)</v>
      </c>
      <c r="AG19" s="153">
        <v>0.216</v>
      </c>
      <c r="AH19" s="148" t="s">
        <v>88</v>
      </c>
      <c r="AI19" s="149">
        <v>0.216</v>
      </c>
      <c r="AJ19" s="150" t="s">
        <v>89</v>
      </c>
      <c r="AK19" s="152">
        <v>0.30000000000000004</v>
      </c>
      <c r="AL19" s="151" t="s">
        <v>90</v>
      </c>
      <c r="AM19" s="122" t="str">
        <f>+VLOOKUP(AL19,Datos!$J$4:$K$28,2,)</f>
        <v>MODERADO</v>
      </c>
      <c r="AN19" s="179"/>
      <c r="AO19" s="117"/>
      <c r="AP19" s="180"/>
      <c r="AQ19" s="183"/>
      <c r="AR19" s="174"/>
      <c r="AS19" s="123"/>
      <c r="AT19" s="163">
        <v>46157</v>
      </c>
      <c r="AU19" s="165" t="s">
        <v>117</v>
      </c>
      <c r="AV19" s="177"/>
      <c r="AW19" s="177"/>
      <c r="AX19" s="177"/>
      <c r="AY19" s="124"/>
      <c r="AZ19" s="221"/>
      <c r="BA19" s="160" t="s">
        <v>118</v>
      </c>
    </row>
    <row r="20" spans="1:53" ht="93.75" customHeight="1">
      <c r="B20" s="126"/>
      <c r="C20" s="127"/>
      <c r="D20" s="127"/>
      <c r="E20" s="127"/>
      <c r="F20" s="127"/>
      <c r="G20" s="126"/>
      <c r="H20" s="126"/>
      <c r="I20" s="128"/>
      <c r="J20" s="129"/>
      <c r="K20" s="130"/>
      <c r="L20" s="126"/>
      <c r="M20" s="128"/>
      <c r="N20" s="128"/>
      <c r="O20" s="131"/>
      <c r="P20" s="92"/>
      <c r="Q20" s="132"/>
      <c r="R20" s="91"/>
      <c r="S20" s="91"/>
      <c r="T20" s="91"/>
      <c r="U20" s="91"/>
      <c r="V20" s="91"/>
      <c r="W20" s="91"/>
      <c r="X20" s="132"/>
      <c r="Y20" s="133"/>
      <c r="Z20" s="133"/>
      <c r="AA20" s="86"/>
      <c r="AB20" s="87"/>
      <c r="AC20" s="87"/>
      <c r="AD20" s="133"/>
      <c r="AE20" s="87"/>
      <c r="AF20" s="87"/>
      <c r="AG20" s="86"/>
      <c r="AH20" s="133"/>
      <c r="AI20" s="134"/>
      <c r="AJ20" s="135"/>
      <c r="AK20" s="86"/>
      <c r="AL20" s="136"/>
      <c r="AM20" s="137"/>
      <c r="AN20" s="138"/>
      <c r="AO20" s="92"/>
      <c r="AP20" s="139"/>
      <c r="AQ20" s="139"/>
      <c r="AR20" s="139"/>
      <c r="AT20" s="140"/>
      <c r="AU20" s="141"/>
      <c r="AV20" s="142"/>
      <c r="AW20" s="143"/>
      <c r="AX20" s="144"/>
      <c r="AY20" s="95"/>
      <c r="AZ20" s="142"/>
      <c r="BA20" s="94"/>
    </row>
    <row r="21" spans="1:53" ht="20.25">
      <c r="A21" s="166" t="s">
        <v>119</v>
      </c>
      <c r="B21" s="166"/>
      <c r="C21" s="166"/>
      <c r="D21" s="166"/>
      <c r="E21" s="166"/>
      <c r="F21" s="166"/>
      <c r="G21" s="166"/>
      <c r="H21" s="166"/>
      <c r="P21" s="92"/>
      <c r="BA21" s="146" t="s">
        <v>120</v>
      </c>
    </row>
    <row r="22" spans="1:53">
      <c r="P22" s="92"/>
    </row>
    <row r="23" spans="1:53">
      <c r="P23" s="92"/>
    </row>
    <row r="24" spans="1:53">
      <c r="P24" s="92"/>
    </row>
    <row r="25" spans="1:53">
      <c r="P25" s="92"/>
    </row>
    <row r="26" spans="1:53">
      <c r="P26" s="92"/>
    </row>
    <row r="27" spans="1:53">
      <c r="P27" s="92"/>
    </row>
    <row r="28" spans="1:53">
      <c r="P28" s="92"/>
    </row>
    <row r="29" spans="1:53">
      <c r="P29" s="92"/>
    </row>
  </sheetData>
  <mergeCells count="51">
    <mergeCell ref="AZ17:AZ19"/>
    <mergeCell ref="A1:B8"/>
    <mergeCell ref="C1:AW4"/>
    <mergeCell ref="AX1:AY2"/>
    <mergeCell ref="AZ1:BA2"/>
    <mergeCell ref="AX3:AY4"/>
    <mergeCell ref="AZ3:BA4"/>
    <mergeCell ref="C5:AW8"/>
    <mergeCell ref="AX5:AY6"/>
    <mergeCell ref="AZ5:BA6"/>
    <mergeCell ref="AX7:AY8"/>
    <mergeCell ref="A10:C10"/>
    <mergeCell ref="D10:M10"/>
    <mergeCell ref="A11:C11"/>
    <mergeCell ref="D11:M11"/>
    <mergeCell ref="A12:C12"/>
    <mergeCell ref="AZ7:BA8"/>
    <mergeCell ref="A14:O15"/>
    <mergeCell ref="Q14:AN14"/>
    <mergeCell ref="AP14:AR15"/>
    <mergeCell ref="AT14:AX15"/>
    <mergeCell ref="D12:M12"/>
    <mergeCell ref="AZ14:BA15"/>
    <mergeCell ref="Y15:AA15"/>
    <mergeCell ref="AB15:AF15"/>
    <mergeCell ref="AG15:AN15"/>
    <mergeCell ref="L17:L19"/>
    <mergeCell ref="AB16:AC16"/>
    <mergeCell ref="AE16:AF16"/>
    <mergeCell ref="G17:G19"/>
    <mergeCell ref="AQ17:AQ19"/>
    <mergeCell ref="AR17:AR19"/>
    <mergeCell ref="AV17:AV19"/>
    <mergeCell ref="AW17:AW19"/>
    <mergeCell ref="AX17:AX19"/>
    <mergeCell ref="M17:M19"/>
    <mergeCell ref="N17:N19"/>
    <mergeCell ref="O17:O19"/>
    <mergeCell ref="AN17:AN19"/>
    <mergeCell ref="AP17:AP19"/>
    <mergeCell ref="A21:H21"/>
    <mergeCell ref="H17:H19"/>
    <mergeCell ref="I17:I19"/>
    <mergeCell ref="J17:J19"/>
    <mergeCell ref="K17:K19"/>
    <mergeCell ref="F17:F19"/>
    <mergeCell ref="A17:A19"/>
    <mergeCell ref="B17:B19"/>
    <mergeCell ref="C17:C19"/>
    <mergeCell ref="D17:D19"/>
    <mergeCell ref="E17:E19"/>
  </mergeCells>
  <conditionalFormatting sqref="H17:H20">
    <cfRule type="cellIs" dxfId="24" priority="25" operator="equal">
      <formula>"Muy Alta"</formula>
    </cfRule>
    <cfRule type="cellIs" dxfId="23" priority="26" operator="equal">
      <formula>"Alta"</formula>
    </cfRule>
    <cfRule type="cellIs" dxfId="22" priority="27" operator="equal">
      <formula>"Media"</formula>
    </cfRule>
    <cfRule type="cellIs" dxfId="21" priority="28" operator="equal">
      <formula>"Muy Baja"</formula>
    </cfRule>
    <cfRule type="cellIs" dxfId="20" priority="29" operator="equal">
      <formula>"Baja"</formula>
    </cfRule>
  </conditionalFormatting>
  <conditionalFormatting sqref="L17:L20">
    <cfRule type="cellIs" dxfId="19" priority="20" operator="equal">
      <formula>"Leve"</formula>
    </cfRule>
    <cfRule type="cellIs" dxfId="18" priority="21" operator="equal">
      <formula>"Catastrófico"</formula>
    </cfRule>
    <cfRule type="cellIs" dxfId="17" priority="22" operator="equal">
      <formula>"Mayor"</formula>
    </cfRule>
    <cfRule type="cellIs" dxfId="16" priority="23" operator="equal">
      <formula>"Moderado"</formula>
    </cfRule>
    <cfRule type="cellIs" dxfId="15" priority="24" operator="equal">
      <formula>"Menor"</formula>
    </cfRule>
  </conditionalFormatting>
  <conditionalFormatting sqref="O17:O20 AM17:AM20">
    <cfRule type="cellIs" dxfId="14" priority="16" operator="equal">
      <formula>"EXTREMO"</formula>
    </cfRule>
    <cfRule type="cellIs" dxfId="13" priority="17" operator="equal">
      <formula>"ALTO"</formula>
    </cfRule>
    <cfRule type="cellIs" dxfId="12" priority="18" operator="equal">
      <formula>"BAJO"</formula>
    </cfRule>
    <cfRule type="cellIs" dxfId="11" priority="19" operator="equal">
      <formula>"MODERADO"</formula>
    </cfRule>
  </conditionalFormatting>
  <conditionalFormatting sqref="AH17:AH20">
    <cfRule type="cellIs" dxfId="10" priority="10" operator="equal">
      <formula>"Muy Baja"</formula>
    </cfRule>
    <cfRule type="cellIs" dxfId="9" priority="11" operator="equal">
      <formula>"Baja"</formula>
    </cfRule>
    <cfRule type="cellIs" dxfId="8" priority="12" operator="equal">
      <formula>"Media"</formula>
    </cfRule>
    <cfRule type="cellIs" dxfId="7" priority="13" operator="equal">
      <formula>"Muy Alta"</formula>
    </cfRule>
    <cfRule type="cellIs" dxfId="6" priority="14" operator="equal">
      <formula>"Alta"</formula>
    </cfRule>
  </conditionalFormatting>
  <conditionalFormatting sqref="AJ17:AJ20">
    <cfRule type="cellIs" dxfId="5" priority="5" operator="equal">
      <formula>"Catastrófico"</formula>
    </cfRule>
    <cfRule type="cellIs" dxfId="4" priority="6" operator="equal">
      <formula>"Mayor"</formula>
    </cfRule>
    <cfRule type="cellIs" dxfId="3" priority="7" operator="equal">
      <formula>"Moderado"</formula>
    </cfRule>
    <cfRule type="cellIs" dxfId="2" priority="8" operator="equal">
      <formula>"Menor"</formula>
    </cfRule>
    <cfRule type="cellIs" dxfId="1" priority="9" operator="equal">
      <formula>"Leve"</formula>
    </cfRule>
  </conditionalFormatting>
  <hyperlinks>
    <hyperlink ref="A14:O15" location="Instructivo!A1" display="IDENTIFICACIÓN DEL RIESGO" xr:uid="{9A8A174F-13B5-405B-9BE4-D3E7A977F727}"/>
  </hyperlinks>
  <pageMargins left="0.70866141732283472" right="0.70866141732283472" top="0.74803149606299213" bottom="0.74803149606299213" header="0.31496062992125984" footer="0.31496062992125984"/>
  <pageSetup paperSize="41" scale="10" orientation="landscape" r:id="rId1"/>
  <colBreaks count="1" manualBreakCount="1">
    <brk id="16" max="22" man="1"/>
  </colBreaks>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r:uid="{36BC4606-4692-4E8C-B6B9-56C25C09F842}">
          <x14:formula1>
            <xm:f>Datos!$A$4:$A$6</xm:f>
          </x14:formula1>
          <xm:sqref>B17:B20</xm:sqref>
        </x14:dataValidation>
        <x14:dataValidation type="list" allowBlank="1" showInputMessage="1" showErrorMessage="1" xr:uid="{1C271E21-0C13-4CE0-AC1D-704F065762CC}">
          <x14:formula1>
            <xm:f>Datos!$O$3:$O$15</xm:f>
          </x14:formula1>
          <xm:sqref>J17:J20</xm:sqref>
        </x14:dataValidation>
        <x14:dataValidation type="list" allowBlank="1" showInputMessage="1" showErrorMessage="1" xr:uid="{7E385074-FCC3-447C-BE62-7DA39EEF346C}">
          <x14:formula1>
            <xm:f>Datos!$P$19:$P$22</xm:f>
          </x14:formula1>
          <xm:sqref>Y17:Y20</xm:sqref>
        </x14:dataValidation>
        <x14:dataValidation type="list" allowBlank="1" showInputMessage="1" showErrorMessage="1" xr:uid="{074425DC-9982-447D-9AA6-38EBEDBFCE06}">
          <x14:formula1>
            <xm:f>Datos!$P$25:$P$26</xm:f>
          </x14:formula1>
          <xm:sqref>Z17:Z20</xm:sqref>
        </x14:dataValidation>
        <x14:dataValidation type="list" allowBlank="1" showInputMessage="1" showErrorMessage="1" xr:uid="{66899A4A-FC03-4C3E-A647-B968F65F688D}">
          <x14:formula1>
            <xm:f>Instructivo!$E$3:$E$9</xm:f>
          </x14:formula1>
          <xm:sqref>F17:F20</xm:sqref>
        </x14:dataValidation>
        <x14:dataValidation type="list" allowBlank="1" showInputMessage="1" showErrorMessage="1" xr:uid="{26AFA87D-2A38-4D49-A571-297B293C4938}">
          <x14:formula1>
            <xm:f>Datos!$P$30:$P$31</xm:f>
          </x14:formula1>
          <xm:sqref>AB17:AB20</xm:sqref>
        </x14:dataValidation>
        <x14:dataValidation type="list" allowBlank="1" showInputMessage="1" showErrorMessage="1" xr:uid="{35465EF9-18AF-4B33-A351-185EF858A09B}">
          <x14:formula1>
            <xm:f>Datos!$P$34:$P$35</xm:f>
          </x14:formula1>
          <xm:sqref>AD17:AD20</xm:sqref>
        </x14:dataValidation>
        <x14:dataValidation type="list" allowBlank="1" showInputMessage="1" showErrorMessage="1" xr:uid="{F7F6D111-7948-42CB-AF23-60A2E37E0021}">
          <x14:formula1>
            <xm:f>Datos!$P$38:$P$39</xm:f>
          </x14:formula1>
          <xm:sqref>AE17:AE20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145F3-C2C7-423E-A64C-54A21F4DB808}">
  <dimension ref="A3:Q39"/>
  <sheetViews>
    <sheetView zoomScale="60" zoomScaleNormal="120" workbookViewId="0">
      <selection activeCell="Q26" sqref="Q26"/>
    </sheetView>
  </sheetViews>
  <sheetFormatPr defaultColWidth="11.42578125" defaultRowHeight="14.45"/>
  <cols>
    <col min="7" max="7" width="14.85546875" customWidth="1"/>
    <col min="10" max="10" width="33" customWidth="1"/>
    <col min="15" max="15" width="81.42578125" customWidth="1"/>
  </cols>
  <sheetData>
    <row r="3" spans="1:17">
      <c r="A3" s="5" t="s">
        <v>121</v>
      </c>
      <c r="D3" t="s">
        <v>122</v>
      </c>
      <c r="G3" t="s">
        <v>123</v>
      </c>
      <c r="J3" t="s">
        <v>124</v>
      </c>
      <c r="O3" t="s">
        <v>125</v>
      </c>
      <c r="P3" t="s">
        <v>123</v>
      </c>
    </row>
    <row r="4" spans="1:17">
      <c r="A4" t="s">
        <v>126</v>
      </c>
      <c r="D4" t="s">
        <v>127</v>
      </c>
      <c r="E4" s="4">
        <v>0.2</v>
      </c>
      <c r="G4" t="s">
        <v>128</v>
      </c>
      <c r="H4" s="4">
        <v>0.2</v>
      </c>
      <c r="J4" t="s">
        <v>129</v>
      </c>
      <c r="K4" t="s">
        <v>130</v>
      </c>
      <c r="O4" t="s">
        <v>131</v>
      </c>
      <c r="P4" s="1" t="s">
        <v>132</v>
      </c>
      <c r="Q4" s="7">
        <v>0.2</v>
      </c>
    </row>
    <row r="5" spans="1:17">
      <c r="A5" t="s">
        <v>71</v>
      </c>
      <c r="D5" t="s">
        <v>133</v>
      </c>
      <c r="E5" s="4">
        <v>0.4</v>
      </c>
      <c r="G5" t="s">
        <v>134</v>
      </c>
      <c r="H5" s="4">
        <v>0.4</v>
      </c>
      <c r="J5" t="s">
        <v>135</v>
      </c>
      <c r="K5" t="s">
        <v>130</v>
      </c>
      <c r="O5" s="6" t="s">
        <v>136</v>
      </c>
      <c r="P5" s="1" t="s">
        <v>89</v>
      </c>
      <c r="Q5" s="7">
        <v>0.4</v>
      </c>
    </row>
    <row r="6" spans="1:17">
      <c r="A6" t="s">
        <v>137</v>
      </c>
      <c r="D6" t="s">
        <v>138</v>
      </c>
      <c r="E6" s="4">
        <v>0.6</v>
      </c>
      <c r="G6" t="s">
        <v>139</v>
      </c>
      <c r="H6" s="4">
        <v>0.6</v>
      </c>
      <c r="J6" t="s">
        <v>140</v>
      </c>
      <c r="K6" t="s">
        <v>139</v>
      </c>
      <c r="O6" t="s">
        <v>141</v>
      </c>
      <c r="P6" s="1" t="s">
        <v>142</v>
      </c>
      <c r="Q6" s="7">
        <v>0.6</v>
      </c>
    </row>
    <row r="7" spans="1:17">
      <c r="D7" t="s">
        <v>143</v>
      </c>
      <c r="E7" s="4">
        <v>0.8</v>
      </c>
      <c r="G7" t="s">
        <v>144</v>
      </c>
      <c r="H7" s="4">
        <v>0.8</v>
      </c>
      <c r="J7" t="s">
        <v>145</v>
      </c>
      <c r="K7" t="s">
        <v>146</v>
      </c>
      <c r="O7" t="s">
        <v>147</v>
      </c>
      <c r="P7" s="1" t="s">
        <v>148</v>
      </c>
      <c r="Q7" s="7">
        <v>0.8</v>
      </c>
    </row>
    <row r="8" spans="1:17">
      <c r="D8" t="s">
        <v>149</v>
      </c>
      <c r="E8" s="4">
        <v>1</v>
      </c>
      <c r="G8" t="s">
        <v>150</v>
      </c>
      <c r="H8" s="4">
        <v>1</v>
      </c>
      <c r="J8" t="s">
        <v>151</v>
      </c>
      <c r="K8" t="s">
        <v>152</v>
      </c>
      <c r="O8" t="s">
        <v>153</v>
      </c>
      <c r="P8" s="1" t="s">
        <v>154</v>
      </c>
      <c r="Q8" s="7">
        <v>1</v>
      </c>
    </row>
    <row r="9" spans="1:17">
      <c r="J9" t="s">
        <v>155</v>
      </c>
      <c r="K9" t="s">
        <v>130</v>
      </c>
    </row>
    <row r="10" spans="1:17">
      <c r="J10" t="s">
        <v>156</v>
      </c>
      <c r="K10" t="s">
        <v>139</v>
      </c>
      <c r="O10" t="s">
        <v>157</v>
      </c>
    </row>
    <row r="11" spans="1:17">
      <c r="J11" t="s">
        <v>158</v>
      </c>
      <c r="K11" t="s">
        <v>139</v>
      </c>
      <c r="O11" t="s">
        <v>159</v>
      </c>
      <c r="P11" s="1" t="s">
        <v>132</v>
      </c>
      <c r="Q11" s="7">
        <v>0.2</v>
      </c>
    </row>
    <row r="12" spans="1:17" ht="30.75" customHeight="1">
      <c r="J12" t="s">
        <v>160</v>
      </c>
      <c r="K12" t="s">
        <v>146</v>
      </c>
      <c r="O12" s="6" t="s">
        <v>161</v>
      </c>
      <c r="P12" s="1" t="s">
        <v>89</v>
      </c>
      <c r="Q12" s="7">
        <v>0.4</v>
      </c>
    </row>
    <row r="13" spans="1:17" ht="28.9">
      <c r="J13" t="s">
        <v>162</v>
      </c>
      <c r="K13" t="s">
        <v>152</v>
      </c>
      <c r="O13" s="6" t="s">
        <v>75</v>
      </c>
      <c r="P13" s="1" t="s">
        <v>142</v>
      </c>
      <c r="Q13" s="7">
        <v>0.6</v>
      </c>
    </row>
    <row r="14" spans="1:17" ht="28.9">
      <c r="J14" t="s">
        <v>163</v>
      </c>
      <c r="K14" t="s">
        <v>139</v>
      </c>
      <c r="O14" s="6" t="s">
        <v>164</v>
      </c>
      <c r="P14" s="1" t="s">
        <v>148</v>
      </c>
      <c r="Q14" s="7">
        <v>0.8</v>
      </c>
    </row>
    <row r="15" spans="1:17" ht="28.9">
      <c r="J15" t="s">
        <v>165</v>
      </c>
      <c r="K15" t="s">
        <v>139</v>
      </c>
      <c r="O15" s="6" t="s">
        <v>166</v>
      </c>
      <c r="P15" s="1" t="s">
        <v>154</v>
      </c>
      <c r="Q15" s="7">
        <v>1</v>
      </c>
    </row>
    <row r="16" spans="1:17">
      <c r="J16" t="s">
        <v>167</v>
      </c>
      <c r="K16" t="s">
        <v>139</v>
      </c>
    </row>
    <row r="17" spans="10:17">
      <c r="J17" t="s">
        <v>168</v>
      </c>
      <c r="K17" t="s">
        <v>146</v>
      </c>
    </row>
    <row r="18" spans="10:17">
      <c r="J18" t="s">
        <v>169</v>
      </c>
      <c r="K18" t="s">
        <v>152</v>
      </c>
    </row>
    <row r="19" spans="10:17">
      <c r="J19" t="s">
        <v>170</v>
      </c>
      <c r="K19" t="s">
        <v>139</v>
      </c>
      <c r="P19" t="s">
        <v>171</v>
      </c>
    </row>
    <row r="20" spans="10:17">
      <c r="J20" t="s">
        <v>172</v>
      </c>
      <c r="K20" t="s">
        <v>139</v>
      </c>
      <c r="P20" t="s">
        <v>82</v>
      </c>
      <c r="Q20" s="4">
        <v>0.25</v>
      </c>
    </row>
    <row r="21" spans="10:17">
      <c r="J21" t="s">
        <v>173</v>
      </c>
      <c r="K21" t="s">
        <v>146</v>
      </c>
      <c r="P21" t="s">
        <v>105</v>
      </c>
      <c r="Q21" s="4">
        <v>0.15</v>
      </c>
    </row>
    <row r="22" spans="10:17">
      <c r="J22" t="s">
        <v>174</v>
      </c>
      <c r="K22" t="s">
        <v>146</v>
      </c>
      <c r="P22" t="s">
        <v>115</v>
      </c>
      <c r="Q22" s="4">
        <v>0.1</v>
      </c>
    </row>
    <row r="23" spans="10:17">
      <c r="J23" t="s">
        <v>175</v>
      </c>
      <c r="K23" t="s">
        <v>152</v>
      </c>
    </row>
    <row r="24" spans="10:17">
      <c r="J24" t="s">
        <v>176</v>
      </c>
      <c r="K24" t="s">
        <v>146</v>
      </c>
      <c r="P24" t="s">
        <v>177</v>
      </c>
    </row>
    <row r="25" spans="10:17">
      <c r="J25" t="s">
        <v>178</v>
      </c>
      <c r="K25" t="s">
        <v>146</v>
      </c>
      <c r="P25" t="s">
        <v>179</v>
      </c>
      <c r="Q25" s="4">
        <v>0.25</v>
      </c>
    </row>
    <row r="26" spans="10:17">
      <c r="J26" t="s">
        <v>180</v>
      </c>
      <c r="K26" t="s">
        <v>146</v>
      </c>
      <c r="P26" t="s">
        <v>83</v>
      </c>
      <c r="Q26" s="4">
        <v>0.15</v>
      </c>
    </row>
    <row r="27" spans="10:17">
      <c r="J27" t="s">
        <v>181</v>
      </c>
      <c r="K27" t="s">
        <v>146</v>
      </c>
    </row>
    <row r="28" spans="10:17">
      <c r="J28" t="s">
        <v>182</v>
      </c>
      <c r="K28" t="s">
        <v>152</v>
      </c>
    </row>
    <row r="29" spans="10:17">
      <c r="P29" t="s">
        <v>183</v>
      </c>
    </row>
    <row r="30" spans="10:17">
      <c r="P30" t="s">
        <v>84</v>
      </c>
    </row>
    <row r="31" spans="10:17">
      <c r="P31" t="s">
        <v>184</v>
      </c>
    </row>
    <row r="33" spans="16:16">
      <c r="P33" t="s">
        <v>185</v>
      </c>
    </row>
    <row r="34" spans="16:16">
      <c r="P34" t="s">
        <v>86</v>
      </c>
    </row>
    <row r="35" spans="16:16">
      <c r="P35" t="s">
        <v>186</v>
      </c>
    </row>
    <row r="37" spans="16:16">
      <c r="P37" t="s">
        <v>187</v>
      </c>
    </row>
    <row r="38" spans="16:16">
      <c r="P38" t="s">
        <v>87</v>
      </c>
    </row>
    <row r="39" spans="16:16">
      <c r="P39" t="s">
        <v>188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4374F-F591-4574-B834-47D1B9F3602A}">
  <dimension ref="A2:Z77"/>
  <sheetViews>
    <sheetView topLeftCell="B50" zoomScale="80" zoomScaleNormal="80" workbookViewId="0">
      <selection activeCell="E56" sqref="E56"/>
    </sheetView>
  </sheetViews>
  <sheetFormatPr defaultColWidth="11.42578125" defaultRowHeight="14.45"/>
  <cols>
    <col min="2" max="2" width="15" customWidth="1"/>
    <col min="3" max="3" width="17.42578125" bestFit="1" customWidth="1"/>
    <col min="4" max="4" width="29.42578125" customWidth="1"/>
    <col min="5" max="5" width="31.7109375" customWidth="1"/>
    <col min="6" max="6" width="50" customWidth="1"/>
    <col min="7" max="7" width="16.42578125" customWidth="1"/>
    <col min="8" max="8" width="19" customWidth="1"/>
    <col min="9" max="9" width="19.7109375" customWidth="1"/>
    <col min="10" max="10" width="33.7109375" customWidth="1"/>
    <col min="11" max="11" width="38.140625" customWidth="1"/>
    <col min="12" max="12" width="17" customWidth="1"/>
  </cols>
  <sheetData>
    <row r="2" spans="1:12">
      <c r="E2" s="42" t="s">
        <v>189</v>
      </c>
      <c r="F2" s="42" t="s">
        <v>190</v>
      </c>
    </row>
    <row r="3" spans="1:12" ht="43.15">
      <c r="E3" s="41" t="s">
        <v>191</v>
      </c>
      <c r="F3" s="40" t="s">
        <v>192</v>
      </c>
    </row>
    <row r="4" spans="1:12" ht="43.15">
      <c r="E4" s="41" t="s">
        <v>193</v>
      </c>
      <c r="F4" s="40" t="s">
        <v>194</v>
      </c>
    </row>
    <row r="5" spans="1:12" ht="144">
      <c r="E5" s="41" t="s">
        <v>195</v>
      </c>
      <c r="F5" s="40" t="s">
        <v>196</v>
      </c>
    </row>
    <row r="6" spans="1:12" ht="43.15">
      <c r="E6" s="41" t="s">
        <v>197</v>
      </c>
      <c r="F6" s="40" t="s">
        <v>198</v>
      </c>
    </row>
    <row r="7" spans="1:12" ht="72">
      <c r="E7" s="41" t="s">
        <v>199</v>
      </c>
      <c r="F7" s="40" t="s">
        <v>200</v>
      </c>
    </row>
    <row r="8" spans="1:12" ht="57.6">
      <c r="E8" s="41" t="s">
        <v>201</v>
      </c>
      <c r="F8" s="40" t="s">
        <v>202</v>
      </c>
    </row>
    <row r="9" spans="1:12" ht="72">
      <c r="E9" s="41" t="s">
        <v>203</v>
      </c>
      <c r="F9" s="40" t="s">
        <v>204</v>
      </c>
    </row>
    <row r="11" spans="1:12">
      <c r="B11" s="251" t="s">
        <v>205</v>
      </c>
      <c r="C11" s="251"/>
      <c r="D11" s="251"/>
      <c r="E11" s="251"/>
      <c r="F11" s="251"/>
      <c r="G11" s="251"/>
      <c r="H11" s="251"/>
      <c r="I11" s="251"/>
      <c r="J11" s="251"/>
      <c r="K11" s="251"/>
      <c r="L11" s="251"/>
    </row>
    <row r="12" spans="1:12">
      <c r="B12" s="251"/>
      <c r="C12" s="251"/>
      <c r="D12" s="251"/>
      <c r="E12" s="251"/>
      <c r="F12" s="251"/>
      <c r="G12" s="251"/>
      <c r="H12" s="251"/>
      <c r="I12" s="251"/>
      <c r="J12" s="251"/>
      <c r="K12" s="251"/>
      <c r="L12" s="251"/>
    </row>
    <row r="13" spans="1:12" ht="23.45">
      <c r="B13" s="252" t="s">
        <v>206</v>
      </c>
      <c r="C13" s="252"/>
      <c r="D13" s="252"/>
      <c r="E13" s="252"/>
      <c r="F13" s="252"/>
      <c r="G13" s="252"/>
      <c r="H13" s="252"/>
      <c r="I13" s="252"/>
      <c r="J13" s="252"/>
      <c r="K13" s="252"/>
      <c r="L13" s="252"/>
    </row>
    <row r="15" spans="1:12" ht="28.9">
      <c r="A15" s="11" t="s">
        <v>207</v>
      </c>
      <c r="B15" s="12">
        <v>1</v>
      </c>
      <c r="C15" s="253" t="s">
        <v>208</v>
      </c>
      <c r="D15" s="254"/>
      <c r="E15" s="254"/>
      <c r="F15" s="254"/>
      <c r="G15" s="254"/>
      <c r="H15" s="254"/>
      <c r="I15" s="254"/>
      <c r="J15" s="254"/>
      <c r="K15" s="254"/>
      <c r="L15" s="254"/>
    </row>
    <row r="16" spans="1:12" ht="18.600000000000001" thickBot="1">
      <c r="C16" s="255"/>
      <c r="D16" s="256"/>
      <c r="E16" s="256"/>
      <c r="F16" s="256"/>
      <c r="G16" s="256"/>
      <c r="H16" s="256"/>
      <c r="I16" s="256"/>
      <c r="J16" s="256"/>
      <c r="K16" s="256"/>
      <c r="L16" s="256"/>
    </row>
    <row r="17" spans="1:12" ht="18.600000000000001" thickBot="1">
      <c r="B17" s="257" t="s">
        <v>209</v>
      </c>
      <c r="C17" s="258"/>
      <c r="D17" s="258"/>
      <c r="E17" s="258"/>
      <c r="F17" s="259"/>
      <c r="G17" s="13"/>
      <c r="H17" s="257" t="s">
        <v>210</v>
      </c>
      <c r="I17" s="260"/>
      <c r="J17" s="260"/>
      <c r="K17" s="260"/>
      <c r="L17" s="261"/>
    </row>
    <row r="18" spans="1:12" ht="23.45">
      <c r="B18" s="14" t="s">
        <v>211</v>
      </c>
      <c r="C18" s="262" t="s">
        <v>54</v>
      </c>
      <c r="D18" s="263"/>
      <c r="E18" s="263"/>
      <c r="F18" s="264"/>
      <c r="G18" s="13"/>
      <c r="H18" s="14" t="s">
        <v>211</v>
      </c>
      <c r="I18" s="265" t="s">
        <v>54</v>
      </c>
      <c r="J18" s="265"/>
      <c r="K18" s="265"/>
      <c r="L18" s="266"/>
    </row>
    <row r="19" spans="1:12" ht="18">
      <c r="B19" s="15">
        <v>100</v>
      </c>
      <c r="C19" s="16" t="s">
        <v>149</v>
      </c>
      <c r="D19" s="267" t="s">
        <v>212</v>
      </c>
      <c r="E19" s="268"/>
      <c r="F19" s="269"/>
      <c r="G19" s="17"/>
      <c r="H19" s="15">
        <v>100</v>
      </c>
      <c r="I19" s="16" t="s">
        <v>213</v>
      </c>
      <c r="J19" s="267" t="s">
        <v>214</v>
      </c>
      <c r="K19" s="268"/>
      <c r="L19" s="269"/>
    </row>
    <row r="20" spans="1:12" ht="18">
      <c r="B20" s="15">
        <v>80</v>
      </c>
      <c r="C20" s="18" t="s">
        <v>143</v>
      </c>
      <c r="D20" s="270" t="s">
        <v>215</v>
      </c>
      <c r="E20" s="271"/>
      <c r="F20" s="272"/>
      <c r="G20" s="17"/>
      <c r="H20" s="15">
        <v>80</v>
      </c>
      <c r="I20" s="18" t="s">
        <v>216</v>
      </c>
      <c r="J20" s="270" t="s">
        <v>217</v>
      </c>
      <c r="K20" s="271"/>
      <c r="L20" s="272"/>
    </row>
    <row r="21" spans="1:12" ht="18">
      <c r="B21" s="15">
        <v>60</v>
      </c>
      <c r="C21" s="19" t="s">
        <v>138</v>
      </c>
      <c r="D21" s="270" t="s">
        <v>218</v>
      </c>
      <c r="E21" s="271"/>
      <c r="F21" s="272"/>
      <c r="G21" s="17"/>
      <c r="H21" s="15">
        <v>60</v>
      </c>
      <c r="I21" s="19" t="s">
        <v>219</v>
      </c>
      <c r="J21" s="270" t="s">
        <v>220</v>
      </c>
      <c r="K21" s="271"/>
      <c r="L21" s="272"/>
    </row>
    <row r="22" spans="1:12" ht="18">
      <c r="B22" s="15">
        <v>40</v>
      </c>
      <c r="C22" s="20" t="s">
        <v>133</v>
      </c>
      <c r="D22" s="270" t="s">
        <v>221</v>
      </c>
      <c r="E22" s="271"/>
      <c r="F22" s="272"/>
      <c r="G22" s="17"/>
      <c r="H22" s="15">
        <v>40</v>
      </c>
      <c r="I22" s="20" t="s">
        <v>222</v>
      </c>
      <c r="J22" s="270" t="s">
        <v>223</v>
      </c>
      <c r="K22" s="271"/>
      <c r="L22" s="272"/>
    </row>
    <row r="23" spans="1:12" ht="18.600000000000001" thickBot="1">
      <c r="B23" s="21">
        <v>20</v>
      </c>
      <c r="C23" s="22" t="s">
        <v>127</v>
      </c>
      <c r="D23" s="274" t="s">
        <v>224</v>
      </c>
      <c r="E23" s="275"/>
      <c r="F23" s="276"/>
      <c r="G23" s="17"/>
      <c r="H23" s="21">
        <v>20</v>
      </c>
      <c r="I23" s="22" t="s">
        <v>225</v>
      </c>
      <c r="J23" s="274" t="s">
        <v>226</v>
      </c>
      <c r="K23" s="275"/>
      <c r="L23" s="276"/>
    </row>
    <row r="24" spans="1:12">
      <c r="B24" s="13" t="s">
        <v>227</v>
      </c>
      <c r="C24" s="13"/>
      <c r="D24" s="13"/>
      <c r="E24" s="13"/>
      <c r="F24" s="13"/>
      <c r="G24" s="13"/>
      <c r="H24" s="13" t="s">
        <v>227</v>
      </c>
      <c r="I24" s="13"/>
      <c r="J24" s="13"/>
      <c r="K24" s="13"/>
      <c r="L24" s="13"/>
    </row>
    <row r="27" spans="1:12" ht="28.9">
      <c r="A27" s="11" t="s">
        <v>207</v>
      </c>
      <c r="B27" s="12">
        <v>2</v>
      </c>
      <c r="C27" s="253" t="s">
        <v>123</v>
      </c>
      <c r="D27" s="254"/>
      <c r="E27" s="254"/>
      <c r="F27" s="254"/>
      <c r="G27" s="254"/>
      <c r="H27" s="254"/>
      <c r="I27" s="254"/>
      <c r="J27" s="254"/>
      <c r="K27" s="254"/>
      <c r="L27" s="254"/>
    </row>
    <row r="28" spans="1:12">
      <c r="B28" s="13"/>
      <c r="C28" s="13"/>
      <c r="D28" s="13"/>
      <c r="E28" s="13"/>
      <c r="F28" s="13"/>
      <c r="G28" s="13"/>
      <c r="H28" s="13"/>
      <c r="I28" s="13"/>
      <c r="J28" s="13"/>
      <c r="K28" s="23"/>
      <c r="L28" s="23"/>
    </row>
    <row r="29" spans="1:12" ht="18">
      <c r="B29" s="277" t="s">
        <v>228</v>
      </c>
      <c r="C29" s="278"/>
      <c r="D29" s="278"/>
      <c r="E29" s="278"/>
      <c r="F29" s="278"/>
      <c r="G29" s="278"/>
      <c r="H29" s="278"/>
      <c r="I29" s="278"/>
      <c r="J29" s="278"/>
      <c r="K29" s="279"/>
      <c r="L29" s="23"/>
    </row>
    <row r="30" spans="1:12" ht="17.45">
      <c r="B30" s="280" t="s">
        <v>229</v>
      </c>
      <c r="C30" s="280"/>
      <c r="D30" s="280" t="s">
        <v>230</v>
      </c>
      <c r="E30" s="280"/>
      <c r="F30" s="280" t="s">
        <v>71</v>
      </c>
      <c r="G30" s="280"/>
      <c r="H30" s="280"/>
      <c r="I30" s="280"/>
      <c r="J30" s="280"/>
      <c r="K30" s="280"/>
    </row>
    <row r="31" spans="1:12" ht="18">
      <c r="B31" s="24">
        <v>100</v>
      </c>
      <c r="C31" s="25" t="s">
        <v>154</v>
      </c>
      <c r="D31" s="273" t="s">
        <v>231</v>
      </c>
      <c r="E31" s="273"/>
      <c r="F31" s="273" t="s">
        <v>166</v>
      </c>
      <c r="G31" s="273"/>
      <c r="H31" s="273"/>
      <c r="I31" s="273"/>
      <c r="J31" s="273"/>
      <c r="K31" s="273"/>
    </row>
    <row r="32" spans="1:12" ht="18">
      <c r="B32" s="24">
        <v>80</v>
      </c>
      <c r="C32" s="26" t="s">
        <v>148</v>
      </c>
      <c r="D32" s="273" t="s">
        <v>232</v>
      </c>
      <c r="E32" s="273"/>
      <c r="F32" s="273" t="s">
        <v>233</v>
      </c>
      <c r="G32" s="273"/>
      <c r="H32" s="273"/>
      <c r="I32" s="273"/>
      <c r="J32" s="273"/>
      <c r="K32" s="273"/>
    </row>
    <row r="33" spans="1:26" ht="18">
      <c r="B33" s="24">
        <v>60</v>
      </c>
      <c r="C33" s="27" t="s">
        <v>142</v>
      </c>
      <c r="D33" s="273" t="s">
        <v>234</v>
      </c>
      <c r="E33" s="273"/>
      <c r="F33" s="273" t="s">
        <v>235</v>
      </c>
      <c r="G33" s="273"/>
      <c r="H33" s="273"/>
      <c r="I33" s="273"/>
      <c r="J33" s="273"/>
      <c r="K33" s="273"/>
    </row>
    <row r="34" spans="1:26" ht="18">
      <c r="B34" s="24">
        <v>40</v>
      </c>
      <c r="C34" s="28" t="s">
        <v>89</v>
      </c>
      <c r="D34" s="273" t="s">
        <v>236</v>
      </c>
      <c r="E34" s="273"/>
      <c r="F34" s="273" t="s">
        <v>237</v>
      </c>
      <c r="G34" s="273"/>
      <c r="H34" s="273"/>
      <c r="I34" s="273"/>
      <c r="J34" s="273"/>
      <c r="K34" s="273"/>
    </row>
    <row r="35" spans="1:26" ht="18">
      <c r="B35" s="24">
        <v>20</v>
      </c>
      <c r="C35" s="29" t="s">
        <v>132</v>
      </c>
      <c r="D35" s="273" t="s">
        <v>238</v>
      </c>
      <c r="E35" s="273"/>
      <c r="F35" s="273" t="s">
        <v>159</v>
      </c>
      <c r="G35" s="273"/>
      <c r="H35" s="273"/>
      <c r="I35" s="273"/>
      <c r="J35" s="273"/>
      <c r="K35" s="273"/>
    </row>
    <row r="38" spans="1:26" ht="28.9">
      <c r="A38" s="11" t="s">
        <v>207</v>
      </c>
      <c r="B38" s="12"/>
      <c r="C38" s="255" t="s">
        <v>239</v>
      </c>
      <c r="D38" s="256"/>
      <c r="E38" s="256"/>
      <c r="F38" s="256"/>
      <c r="G38" s="256"/>
      <c r="H38" s="256"/>
      <c r="I38" s="256"/>
      <c r="J38" s="256"/>
      <c r="K38" s="256"/>
      <c r="L38" s="256"/>
      <c r="X38" s="2"/>
      <c r="Y38" s="30"/>
    </row>
    <row r="39" spans="1:26">
      <c r="X39" s="2"/>
      <c r="Y39" s="30"/>
    </row>
    <row r="40" spans="1:26" ht="151.15" thickBot="1">
      <c r="B40" s="31" t="s">
        <v>240</v>
      </c>
      <c r="C40" s="32" t="s">
        <v>241</v>
      </c>
      <c r="D40" s="32" t="s">
        <v>242</v>
      </c>
      <c r="E40" s="31" t="s">
        <v>243</v>
      </c>
      <c r="F40" s="31" t="s">
        <v>244</v>
      </c>
      <c r="G40" s="31" t="s">
        <v>245</v>
      </c>
      <c r="H40" s="31" t="s">
        <v>246</v>
      </c>
      <c r="I40" s="31" t="s">
        <v>247</v>
      </c>
      <c r="J40" s="31" t="s">
        <v>248</v>
      </c>
      <c r="K40" s="31" t="s">
        <v>249</v>
      </c>
      <c r="L40" s="31" t="s">
        <v>250</v>
      </c>
      <c r="M40" s="31" t="s">
        <v>251</v>
      </c>
      <c r="N40" s="31" t="s">
        <v>252</v>
      </c>
      <c r="O40" s="31" t="s">
        <v>253</v>
      </c>
      <c r="P40" s="31" t="s">
        <v>254</v>
      </c>
      <c r="Q40" s="31" t="s">
        <v>255</v>
      </c>
      <c r="R40" s="31" t="s">
        <v>256</v>
      </c>
      <c r="S40" s="31" t="s">
        <v>257</v>
      </c>
      <c r="T40" s="31" t="s">
        <v>258</v>
      </c>
      <c r="U40" s="31" t="s">
        <v>259</v>
      </c>
      <c r="V40" s="31" t="s">
        <v>260</v>
      </c>
      <c r="W40" s="31" t="s">
        <v>261</v>
      </c>
      <c r="X40" s="33" t="s">
        <v>262</v>
      </c>
      <c r="Y40" s="34" t="s">
        <v>263</v>
      </c>
      <c r="Z40" s="34" t="s">
        <v>263</v>
      </c>
    </row>
    <row r="41" spans="1:26" ht="15">
      <c r="B41" s="35"/>
      <c r="C41" s="36"/>
      <c r="D41" s="36"/>
      <c r="E41" s="35"/>
      <c r="F41" s="35"/>
      <c r="G41" s="35"/>
      <c r="H41" s="35"/>
      <c r="I41" s="35"/>
      <c r="J41" s="35"/>
      <c r="K41" s="35"/>
      <c r="L41" s="35"/>
      <c r="M41" s="35"/>
      <c r="N41" s="35"/>
      <c r="O41" s="35"/>
      <c r="P41" s="35"/>
      <c r="Q41" s="35"/>
      <c r="R41" s="35"/>
      <c r="S41" s="35"/>
      <c r="T41" s="35"/>
      <c r="U41" s="35"/>
      <c r="V41" s="35"/>
      <c r="W41" s="35"/>
      <c r="X41" s="37">
        <f>COUNTIF(E41:W41,"SI")</f>
        <v>0</v>
      </c>
      <c r="Y41" s="38" t="str">
        <f>IF(OR(T41="SI",X41&gt;11),"100",IF(X41&gt;5,"80",IF(X41&gt;0,"60","")))</f>
        <v/>
      </c>
      <c r="Z41" s="39" t="str">
        <f>IF(OR(T41="SI",X41&gt;11),"CATASTRÓFICO",IF(X41&gt;5,"MAYOR",IF(X41&gt;0,"MODERADO","")))</f>
        <v/>
      </c>
    </row>
    <row r="45" spans="1:26" ht="23.45">
      <c r="A45" s="281" t="s">
        <v>264</v>
      </c>
      <c r="B45" s="281"/>
      <c r="C45" s="281"/>
      <c r="D45" s="281"/>
      <c r="E45" s="281"/>
      <c r="F45" s="281"/>
      <c r="G45" s="281"/>
      <c r="H45" s="281"/>
      <c r="I45" s="281"/>
      <c r="J45" s="281"/>
    </row>
    <row r="46" spans="1:26">
      <c r="C46" s="5"/>
      <c r="D46" s="2"/>
      <c r="E46" s="2"/>
      <c r="F46" s="2"/>
      <c r="G46" s="2"/>
      <c r="H46" s="2"/>
    </row>
    <row r="47" spans="1:26" ht="15.6">
      <c r="B47" s="288" t="s">
        <v>208</v>
      </c>
      <c r="C47" s="52" t="s">
        <v>149</v>
      </c>
      <c r="D47" s="55"/>
      <c r="E47" s="66"/>
      <c r="F47" s="56"/>
      <c r="G47" s="66"/>
      <c r="H47" s="57"/>
      <c r="J47" s="284" t="s">
        <v>265</v>
      </c>
    </row>
    <row r="48" spans="1:26" ht="15.6">
      <c r="B48" s="288"/>
      <c r="C48" s="53">
        <v>1</v>
      </c>
      <c r="D48" s="58"/>
      <c r="E48" s="67"/>
      <c r="F48" s="51"/>
      <c r="G48" s="67"/>
      <c r="H48" s="59"/>
      <c r="J48" s="285"/>
    </row>
    <row r="49" spans="2:10" ht="15.6">
      <c r="B49" s="288"/>
      <c r="C49" s="52" t="s">
        <v>143</v>
      </c>
      <c r="D49" s="72"/>
      <c r="E49" s="73"/>
      <c r="F49" s="56"/>
      <c r="G49" s="66"/>
      <c r="H49" s="57"/>
      <c r="J49" s="289" t="s">
        <v>152</v>
      </c>
    </row>
    <row r="50" spans="2:10" ht="15.6">
      <c r="B50" s="288"/>
      <c r="C50" s="53">
        <v>0.8</v>
      </c>
      <c r="D50" s="74"/>
      <c r="E50" s="75"/>
      <c r="F50" s="64"/>
      <c r="G50" s="71"/>
      <c r="H50" s="65"/>
      <c r="J50" s="290"/>
    </row>
    <row r="51" spans="2:10" ht="15.6">
      <c r="B51" s="288"/>
      <c r="C51" s="52" t="s">
        <v>138</v>
      </c>
      <c r="D51" s="60"/>
      <c r="E51" s="68"/>
      <c r="F51" s="50"/>
      <c r="G51" s="67"/>
      <c r="H51" s="59"/>
      <c r="J51" s="291" t="s">
        <v>146</v>
      </c>
    </row>
    <row r="52" spans="2:10" ht="15.6">
      <c r="B52" s="288"/>
      <c r="C52" s="53">
        <v>0.6</v>
      </c>
      <c r="D52" s="60"/>
      <c r="E52" s="68"/>
      <c r="F52" s="50"/>
      <c r="G52" s="67"/>
      <c r="H52" s="59"/>
      <c r="J52" s="292"/>
    </row>
    <row r="53" spans="2:10" ht="15.6">
      <c r="B53" s="288"/>
      <c r="C53" s="52" t="s">
        <v>133</v>
      </c>
      <c r="D53" s="76"/>
      <c r="E53" s="73"/>
      <c r="F53" s="77"/>
      <c r="G53" s="66"/>
      <c r="H53" s="57"/>
      <c r="J53" s="293" t="s">
        <v>139</v>
      </c>
    </row>
    <row r="54" spans="2:10" ht="15.6">
      <c r="B54" s="288"/>
      <c r="C54" s="53">
        <v>0.4</v>
      </c>
      <c r="D54" s="62"/>
      <c r="E54" s="75"/>
      <c r="F54" s="63"/>
      <c r="G54" s="71"/>
      <c r="H54" s="65"/>
      <c r="J54" s="294"/>
    </row>
    <row r="55" spans="2:10" ht="15.6">
      <c r="B55" s="288"/>
      <c r="C55" s="54" t="s">
        <v>127</v>
      </c>
      <c r="D55" s="61"/>
      <c r="E55" s="69"/>
      <c r="F55" s="50"/>
      <c r="G55" s="67"/>
      <c r="H55" s="59"/>
      <c r="J55" s="282" t="s">
        <v>130</v>
      </c>
    </row>
    <row r="56" spans="2:10" ht="15.6">
      <c r="B56" s="288"/>
      <c r="C56" s="53">
        <v>0.2</v>
      </c>
      <c r="D56" s="62"/>
      <c r="E56" s="70"/>
      <c r="F56" s="63"/>
      <c r="G56" s="71"/>
      <c r="H56" s="65"/>
      <c r="J56" s="283"/>
    </row>
    <row r="57" spans="2:10" ht="17.45">
      <c r="D57" s="43" t="s">
        <v>132</v>
      </c>
      <c r="E57" s="47" t="s">
        <v>89</v>
      </c>
      <c r="F57" s="47" t="s">
        <v>142</v>
      </c>
      <c r="G57" s="49" t="s">
        <v>148</v>
      </c>
      <c r="H57" s="44" t="s">
        <v>154</v>
      </c>
    </row>
    <row r="58" spans="2:10">
      <c r="D58" s="45">
        <v>0.2</v>
      </c>
      <c r="E58" s="48">
        <v>0.4</v>
      </c>
      <c r="F58" s="48">
        <v>0.6</v>
      </c>
      <c r="G58" s="48">
        <v>0.8</v>
      </c>
      <c r="H58" s="46">
        <v>1</v>
      </c>
    </row>
    <row r="59" spans="2:10" ht="23.45">
      <c r="D59" s="295" t="s">
        <v>123</v>
      </c>
      <c r="E59" s="295"/>
      <c r="F59" s="295"/>
      <c r="G59" s="295"/>
      <c r="H59" s="295"/>
    </row>
    <row r="63" spans="2:10">
      <c r="D63" s="286" t="s">
        <v>266</v>
      </c>
      <c r="E63" s="286"/>
      <c r="F63" s="286"/>
    </row>
    <row r="64" spans="2:10">
      <c r="D64" s="79" t="s">
        <v>267</v>
      </c>
      <c r="E64" s="79" t="s">
        <v>268</v>
      </c>
      <c r="F64" s="79" t="s">
        <v>269</v>
      </c>
    </row>
    <row r="65" spans="4:6" ht="86.45">
      <c r="D65" s="78" t="s">
        <v>270</v>
      </c>
      <c r="E65" s="40" t="s">
        <v>271</v>
      </c>
      <c r="F65" s="40" t="s">
        <v>272</v>
      </c>
    </row>
    <row r="66" spans="4:6" ht="57.6">
      <c r="D66" s="78" t="s">
        <v>273</v>
      </c>
      <c r="E66" s="40" t="s">
        <v>274</v>
      </c>
      <c r="F66" s="78" t="s">
        <v>275</v>
      </c>
    </row>
    <row r="67" spans="4:6" ht="57.6">
      <c r="D67" s="78" t="s">
        <v>276</v>
      </c>
      <c r="E67" s="78" t="s">
        <v>277</v>
      </c>
      <c r="F67" s="78" t="s">
        <v>278</v>
      </c>
    </row>
    <row r="69" spans="4:6" ht="30" customHeight="1">
      <c r="D69" s="41" t="s">
        <v>279</v>
      </c>
      <c r="E69" s="287" t="s">
        <v>280</v>
      </c>
      <c r="F69" s="287"/>
    </row>
    <row r="70" spans="4:6" ht="30" customHeight="1">
      <c r="D70" s="41" t="s">
        <v>281</v>
      </c>
      <c r="E70" s="287" t="s">
        <v>282</v>
      </c>
      <c r="F70" s="287"/>
    </row>
    <row r="73" spans="4:6">
      <c r="E73" s="80" t="s">
        <v>265</v>
      </c>
      <c r="F73" s="80" t="s">
        <v>283</v>
      </c>
    </row>
    <row r="74" spans="4:6" ht="28.9">
      <c r="E74" s="81" t="s">
        <v>284</v>
      </c>
      <c r="F74" s="82" t="s">
        <v>285</v>
      </c>
    </row>
    <row r="75" spans="4:6" ht="28.9">
      <c r="E75" s="83" t="s">
        <v>286</v>
      </c>
      <c r="F75" s="82" t="s">
        <v>287</v>
      </c>
    </row>
    <row r="76" spans="4:6" ht="28.9">
      <c r="E76" s="84" t="s">
        <v>143</v>
      </c>
      <c r="F76" s="82" t="s">
        <v>287</v>
      </c>
    </row>
    <row r="77" spans="4:6" ht="28.9">
      <c r="E77" s="85" t="s">
        <v>288</v>
      </c>
      <c r="F77" s="82" t="s">
        <v>287</v>
      </c>
    </row>
  </sheetData>
  <mergeCells count="45">
    <mergeCell ref="D63:F63"/>
    <mergeCell ref="E69:F69"/>
    <mergeCell ref="E70:F70"/>
    <mergeCell ref="B47:B56"/>
    <mergeCell ref="J49:J50"/>
    <mergeCell ref="J51:J52"/>
    <mergeCell ref="J53:J54"/>
    <mergeCell ref="D59:H59"/>
    <mergeCell ref="A45:J45"/>
    <mergeCell ref="J55:J56"/>
    <mergeCell ref="J47:J48"/>
    <mergeCell ref="D35:E35"/>
    <mergeCell ref="F35:K35"/>
    <mergeCell ref="C38:L38"/>
    <mergeCell ref="D32:E32"/>
    <mergeCell ref="F32:K32"/>
    <mergeCell ref="D33:E33"/>
    <mergeCell ref="F33:K33"/>
    <mergeCell ref="D34:E34"/>
    <mergeCell ref="F34:K34"/>
    <mergeCell ref="D31:E31"/>
    <mergeCell ref="F31:K31"/>
    <mergeCell ref="D21:F21"/>
    <mergeCell ref="J21:L21"/>
    <mergeCell ref="D22:F22"/>
    <mergeCell ref="J22:L22"/>
    <mergeCell ref="D23:F23"/>
    <mergeCell ref="J23:L23"/>
    <mergeCell ref="C27:L27"/>
    <mergeCell ref="B29:K29"/>
    <mergeCell ref="B30:C30"/>
    <mergeCell ref="D30:E30"/>
    <mergeCell ref="F30:K30"/>
    <mergeCell ref="C18:F18"/>
    <mergeCell ref="I18:L18"/>
    <mergeCell ref="D19:F19"/>
    <mergeCell ref="J19:L19"/>
    <mergeCell ref="D20:F20"/>
    <mergeCell ref="J20:L20"/>
    <mergeCell ref="B11:L12"/>
    <mergeCell ref="B13:L13"/>
    <mergeCell ref="C15:L15"/>
    <mergeCell ref="C16:L16"/>
    <mergeCell ref="B17:F17"/>
    <mergeCell ref="H17:L17"/>
  </mergeCells>
  <conditionalFormatting sqref="C41:D41">
    <cfRule type="containsText" dxfId="0" priority="1" operator="containsText" text="No valorar">
      <formula>NOT(ISERROR(SEARCH("No valorar",C41)))</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960FE7278092C44B5607AA964C04AD8" ma:contentTypeVersion="18" ma:contentTypeDescription="Crear nuevo documento." ma:contentTypeScope="" ma:versionID="ac766add390fbe93480fcd3f366b7c76">
  <xsd:schema xmlns:xsd="http://www.w3.org/2001/XMLSchema" xmlns:xs="http://www.w3.org/2001/XMLSchema" xmlns:p="http://schemas.microsoft.com/office/2006/metadata/properties" xmlns:ns2="8befd943-4f51-4e42-85af-a07052259448" xmlns:ns3="d8efec78-3424-4c97-abf4-c2ff1d9e6d03" targetNamespace="http://schemas.microsoft.com/office/2006/metadata/properties" ma:root="true" ma:fieldsID="ce5bce25e497ee0144e0bc875b6449eb" ns2:_="" ns3:_="">
    <xsd:import namespace="8befd943-4f51-4e42-85af-a07052259448"/>
    <xsd:import namespace="d8efec78-3424-4c97-abf4-c2ff1d9e6d0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fd943-4f51-4e42-85af-a070522594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8efec78-3424-4c97-abf4-c2ff1d9e6d03"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dbdcf5c2-d273-4d70-8f91-c5c66f26fa01}" ma:internalName="TaxCatchAll" ma:showField="CatchAllData" ma:web="d8efec78-3424-4c97-abf4-c2ff1d9e6d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befd943-4f51-4e42-85af-a07052259448">
      <Terms xmlns="http://schemas.microsoft.com/office/infopath/2007/PartnerControls"/>
    </lcf76f155ced4ddcb4097134ff3c332f>
    <TaxCatchAll xmlns="d8efec78-3424-4c97-abf4-c2ff1d9e6d03" xsi:nil="true"/>
  </documentManagement>
</p:properties>
</file>

<file path=customXml/itemProps1.xml><?xml version="1.0" encoding="utf-8"?>
<ds:datastoreItem xmlns:ds="http://schemas.openxmlformats.org/officeDocument/2006/customXml" ds:itemID="{8F4B51BE-A95C-4882-99ED-5A507A0A03D1}"/>
</file>

<file path=customXml/itemProps2.xml><?xml version="1.0" encoding="utf-8"?>
<ds:datastoreItem xmlns:ds="http://schemas.openxmlformats.org/officeDocument/2006/customXml" ds:itemID="{3842A408-45DA-47FA-A0FE-1D216F09F467}"/>
</file>

<file path=customXml/itemProps3.xml><?xml version="1.0" encoding="utf-8"?>
<ds:datastoreItem xmlns:ds="http://schemas.openxmlformats.org/officeDocument/2006/customXml" ds:itemID="{A168E1FF-41B3-49C0-81B2-2BD906D802C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Willington Granados Herrera</dc:creator>
  <cp:keywords/>
  <dc:description/>
  <cp:lastModifiedBy>Paola Andrea Arias Cabrera</cp:lastModifiedBy>
  <cp:revision/>
  <dcterms:created xsi:type="dcterms:W3CDTF">2021-05-10T15:52:34Z</dcterms:created>
  <dcterms:modified xsi:type="dcterms:W3CDTF">2026-06-01T17:57:02Z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0x010100C960FE7278092C44B5607AA964C04AD8</vt:lpwstr>
  </property>
  <property fmtid="{D5CDD505-2E9C-101B-9397-08002B2CF9AE}" pid="3" name="MediaServiceImageTags">
    <vt:lpwstr/>
  </property>
</Properties>
</file>